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b-sa-shingo\Desktop\"/>
    </mc:Choice>
  </mc:AlternateContent>
  <xr:revisionPtr revIDLastSave="0" documentId="13_ncr:1_{FC75AF8C-2D98-4C40-8B6A-C8F78719F5D6}" xr6:coauthVersionLast="47" xr6:coauthVersionMax="47" xr10:uidLastSave="{00000000-0000-0000-0000-000000000000}"/>
  <workbookProtection workbookAlgorithmName="SHA-512" workbookHashValue="uAt4LN8PJGyyjsN8E3j7vqKQt9SNuHqw8LisMR5YgERYwubhpTrA8/tJ+hw40k9uh6s6FLxLtJlgy9X+9+jsVg==" workbookSaltValue="469bGu+vivExf6ByUGayTQ==" workbookSpinCount="100000" lockStructure="1"/>
  <bookViews>
    <workbookView xWindow="21150" yWindow="4080" windowWidth="22725" windowHeight="21585" xr2:uid="{00000000-000D-0000-FFFF-FFFF00000000}"/>
  </bookViews>
  <sheets>
    <sheet name="入力方法" sheetId="9" r:id="rId1"/>
    <sheet name="1本目" sheetId="2" r:id="rId2"/>
    <sheet name="2本目" sheetId="10" r:id="rId3"/>
    <sheet name="Sheet2" sheetId="3" state="hidden" r:id="rId4"/>
  </sheets>
  <definedNames>
    <definedName name="_xlnm.Print_Area" localSheetId="1">'1本目'!$H$2:$Q$36</definedName>
    <definedName name="_xlnm.Print_Area" localSheetId="2">'2本目'!$H$2:$Q$36</definedName>
    <definedName name="スギ">Sheet2!$I$3:$M$31</definedName>
    <definedName name="画像" localSheetId="2">INDIRECT('2本目'!$D$4)</definedName>
    <definedName name="画像">INDIRECT('1本目'!$D$4)</definedName>
    <definedName name="道南スギ">Sheet2!$I$3:$M$31</definedName>
    <definedName name="白">Sheet2!$C$3:$G$31</definedName>
    <definedName name="発注者" localSheetId="2">'2本目'!$B$28:$B$30</definedName>
    <definedName name="発注者">'1本目'!$B$28:$B$30</definedName>
    <definedName name="発注者名" localSheetId="2">'2本目'!$B$24:$B$26</definedName>
    <definedName name="発注者名">'1本目'!$B$24:$B$26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" i="2" l="1"/>
  <c r="B12" i="10"/>
  <c r="B5" i="10" l="1"/>
  <c r="L48" i="10"/>
  <c r="M48" i="10" s="1"/>
  <c r="J48" i="10"/>
  <c r="K48" i="10" s="1"/>
  <c r="L43" i="10"/>
  <c r="M43" i="10" s="1"/>
  <c r="M44" i="10" s="1"/>
  <c r="J43" i="10"/>
  <c r="K43" i="10" s="1"/>
  <c r="K44" i="10" s="1"/>
  <c r="H43" i="10"/>
  <c r="I43" i="10" s="1"/>
  <c r="G41" i="10"/>
  <c r="G40" i="10"/>
  <c r="G39" i="10"/>
  <c r="L38" i="10"/>
  <c r="M38" i="10" s="1"/>
  <c r="M39" i="10" s="1"/>
  <c r="J38" i="10"/>
  <c r="K38" i="10" s="1"/>
  <c r="K39" i="10" s="1"/>
  <c r="H38" i="10"/>
  <c r="I38" i="10" s="1"/>
  <c r="G38" i="10"/>
  <c r="G11" i="10"/>
  <c r="G10" i="10"/>
  <c r="L44" i="10" a="1"/>
  <c r="J39" i="10" a="1"/>
  <c r="J44" i="10" a="1"/>
  <c r="L39" i="10" a="1"/>
  <c r="L44" i="10" l="1"/>
  <c r="J39" i="10"/>
  <c r="L39" i="10"/>
  <c r="J44" i="10"/>
  <c r="I44" i="10"/>
  <c r="I45" i="10"/>
  <c r="M50" i="10"/>
  <c r="M49" i="10"/>
  <c r="K49" i="10"/>
  <c r="K50" i="10"/>
  <c r="I39" i="10"/>
  <c r="I42" i="10"/>
  <c r="I41" i="10"/>
  <c r="I40" i="10"/>
  <c r="L48" i="2"/>
  <c r="M48" i="2" s="1"/>
  <c r="M49" i="2" s="1"/>
  <c r="L43" i="2"/>
  <c r="M43" i="2" s="1"/>
  <c r="M44" i="2" s="1"/>
  <c r="L38" i="2"/>
  <c r="M38" i="2" s="1"/>
  <c r="M39" i="2" s="1"/>
  <c r="J48" i="2"/>
  <c r="K48" i="2" s="1"/>
  <c r="K49" i="2" s="1"/>
  <c r="J43" i="2"/>
  <c r="K43" i="2" s="1"/>
  <c r="K44" i="2" s="1"/>
  <c r="J38" i="2"/>
  <c r="K38" i="2" s="1"/>
  <c r="K39" i="2" s="1"/>
  <c r="H43" i="2"/>
  <c r="I43" i="2" s="1"/>
  <c r="I44" i="2" s="1"/>
  <c r="L44" i="2" a="1"/>
  <c r="J39" i="2" a="1"/>
  <c r="J44" i="2" a="1"/>
  <c r="L39" i="2" a="1"/>
  <c r="K46" i="10" l="1"/>
  <c r="K45" i="10"/>
  <c r="M41" i="10"/>
  <c r="M40" i="10"/>
  <c r="K40" i="10"/>
  <c r="K41" i="10"/>
  <c r="M45" i="10"/>
  <c r="M46" i="10"/>
  <c r="M50" i="2"/>
  <c r="L39" i="2"/>
  <c r="L44" i="2"/>
  <c r="K50" i="2"/>
  <c r="J44" i="2"/>
  <c r="K46" i="2" s="1"/>
  <c r="J39" i="2"/>
  <c r="I45" i="2"/>
  <c r="M45" i="2" l="1"/>
  <c r="M46" i="2"/>
  <c r="M41" i="2"/>
  <c r="M40" i="2"/>
  <c r="K45" i="2"/>
  <c r="K40" i="2"/>
  <c r="K41" i="2"/>
  <c r="I38" i="2" l="1"/>
  <c r="I39" i="2" l="1"/>
  <c r="I40" i="2"/>
  <c r="I41" i="2"/>
  <c r="I42" i="2"/>
  <c r="G11" i="2" l="1"/>
  <c r="G10" i="2"/>
  <c r="G41" i="2"/>
  <c r="G40" i="2"/>
  <c r="G39" i="2"/>
  <c r="G38" i="2"/>
  <c r="B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<sst xmlns="http://schemas.openxmlformats.org/spreadsheetml/2006/main" count="44" uniqueCount="28">
  <si>
    <t>工事名1</t>
    <rPh sb="0" eb="2">
      <t>コウジ</t>
    </rPh>
    <rPh sb="2" eb="3">
      <t>メイ</t>
    </rPh>
    <phoneticPr fontId="1"/>
  </si>
  <si>
    <t>○○○○○○株式会社</t>
    <phoneticPr fontId="1"/>
  </si>
  <si>
    <t>貴社名</t>
    <rPh sb="0" eb="3">
      <t>キシャメイ</t>
    </rPh>
    <phoneticPr fontId="1"/>
  </si>
  <si>
    <t>お名前</t>
    <rPh sb="1" eb="3">
      <t>ナマエ</t>
    </rPh>
    <phoneticPr fontId="1"/>
  </si>
  <si>
    <t>備考</t>
    <rPh sb="0" eb="2">
      <t>ビコウ</t>
    </rPh>
    <phoneticPr fontId="1"/>
  </si>
  <si>
    <t>杭の種類</t>
    <rPh sb="0" eb="1">
      <t>クイ</t>
    </rPh>
    <rPh sb="2" eb="4">
      <t>シュルイ</t>
    </rPh>
    <phoneticPr fontId="1"/>
  </si>
  <si>
    <t>竣工杭項目入力フォーム</t>
    <rPh sb="0" eb="2">
      <t>シュンコウ</t>
    </rPh>
    <rPh sb="2" eb="3">
      <t>クイ</t>
    </rPh>
    <rPh sb="3" eb="5">
      <t>コウモク</t>
    </rPh>
    <rPh sb="5" eb="7">
      <t>ニュウリョク</t>
    </rPh>
    <phoneticPr fontId="1"/>
  </si>
  <si>
    <t>※杭の種類は白・道南スギを選べます。</t>
    <rPh sb="1" eb="2">
      <t>クイ</t>
    </rPh>
    <rPh sb="3" eb="5">
      <t>シュルイ</t>
    </rPh>
    <rPh sb="6" eb="7">
      <t>シロ</t>
    </rPh>
    <rPh sb="8" eb="10">
      <t>ドウナン</t>
    </rPh>
    <rPh sb="13" eb="14">
      <t>エラ</t>
    </rPh>
    <phoneticPr fontId="1"/>
  </si>
  <si>
    <t>白</t>
    <rPh sb="0" eb="1">
      <t>シロ</t>
    </rPh>
    <phoneticPr fontId="1"/>
  </si>
  <si>
    <t>道南スギ</t>
    <rPh sb="0" eb="2">
      <t>ドウナン</t>
    </rPh>
    <phoneticPr fontId="1"/>
  </si>
  <si>
    <t>あり</t>
    <phoneticPr fontId="1"/>
  </si>
  <si>
    <t>なし</t>
    <phoneticPr fontId="1"/>
  </si>
  <si>
    <t>工事起点</t>
    <rPh sb="0" eb="2">
      <t>コウジ</t>
    </rPh>
    <rPh sb="2" eb="4">
      <t>キテン</t>
    </rPh>
    <phoneticPr fontId="1"/>
  </si>
  <si>
    <t>工事延長</t>
  </si>
  <si>
    <t>工事延長</t>
    <rPh sb="0" eb="2">
      <t>コウジ</t>
    </rPh>
    <rPh sb="2" eb="4">
      <t>エンチョウ</t>
    </rPh>
    <phoneticPr fontId="1"/>
  </si>
  <si>
    <t>完成年月日</t>
    <rPh sb="0" eb="2">
      <t>カンセイ</t>
    </rPh>
    <rPh sb="2" eb="3">
      <t>ネン</t>
    </rPh>
    <rPh sb="3" eb="5">
      <t>ガッピ</t>
    </rPh>
    <phoneticPr fontId="1"/>
  </si>
  <si>
    <t>工事終点</t>
    <rPh sb="2" eb="4">
      <t>シュウテン</t>
    </rPh>
    <phoneticPr fontId="1"/>
  </si>
  <si>
    <t>発注業者</t>
  </si>
  <si>
    <t>工事名2</t>
    <phoneticPr fontId="1"/>
  </si>
  <si>
    <t>開発局_白</t>
    <rPh sb="0" eb="3">
      <t>カイハツキョク</t>
    </rPh>
    <rPh sb="4" eb="5">
      <t>シロ</t>
    </rPh>
    <phoneticPr fontId="1"/>
  </si>
  <si>
    <t>開発局_道南スギ</t>
    <rPh sb="0" eb="3">
      <t>カイハツキョク</t>
    </rPh>
    <rPh sb="4" eb="8">
      <t>ドウナ</t>
    </rPh>
    <phoneticPr fontId="1"/>
  </si>
  <si>
    <t>白</t>
  </si>
  <si>
    <t>請負業者名</t>
  </si>
  <si>
    <t>※貴社名・お名前・備考は1本目と同じになります。</t>
    <phoneticPr fontId="1"/>
  </si>
  <si>
    <t>※杭の種類は白・道南スギを選べます。</t>
    <phoneticPr fontId="1"/>
  </si>
  <si>
    <t>北海道開発局 ◯◯開発建設部</t>
    <phoneticPr fontId="1"/>
  </si>
  <si>
    <t>0</t>
    <phoneticPr fontId="1"/>
  </si>
  <si>
    <t>○○○○○○株式会社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</si>
</sst>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77" formatCode="#"/>
  </numFmts>
  <fonts count="1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rgb="FF000000"/>
      <name val="HG丸ｺﾞｼｯｸM-PRO"/>
      <family val="3"/>
      <charset val="128"/>
    </font>
    <font>
      <sz val="11"/>
      <color theme="0"/>
      <name val="ＭＳ Ｐゴシック"/>
      <family val="3"/>
      <charset val="128"/>
    </font>
    <font>
      <b/>
      <sz val="12"/>
      <name val="HG丸ｺﾞｼｯｸM-PRO"/>
      <family val="3"/>
      <charset val="128"/>
      <scheme val="major"/>
    </font>
    <font>
      <sz val="11"/>
      <color theme="0"/>
      <name val="HG丸ｺﾞｼｯｸM-PRO"/>
      <family val="3"/>
      <charset val="128"/>
      <scheme val="major"/>
    </font>
    <font>
      <b/>
      <sz val="12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  <scheme val="major"/>
    </font>
    <font>
      <sz val="11"/>
      <name val="HG丸ｺﾞｼｯｸM-PRO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 style="thick">
        <color theme="4" tint="0.79995117038483843"/>
      </left>
      <right/>
      <top style="thick">
        <color theme="4" tint="0.79998168889431442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79998168889431442"/>
      </top>
      <bottom style="thick">
        <color theme="4" tint="0.39994506668294322"/>
      </bottom>
      <diagonal/>
    </border>
    <border>
      <left style="thick">
        <color theme="4" tint="0.79995117038483843"/>
      </left>
      <right/>
      <top style="thick">
        <color theme="4" tint="0.79992065187536243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79992065187536243"/>
      </top>
      <bottom style="thick">
        <color theme="4" tint="0.39994506668294322"/>
      </bottom>
      <diagonal/>
    </border>
    <border>
      <left style="thick">
        <color theme="4" tint="0.79995117038483843"/>
      </left>
      <right/>
      <top style="thick">
        <color theme="4" tint="0.39994506668294322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39994506668294322"/>
      </top>
      <bottom style="thick">
        <color theme="4" tint="0.39994506668294322"/>
      </bottom>
      <diagonal/>
    </border>
    <border>
      <left style="thick">
        <color theme="4" tint="0.39994506668294322"/>
      </left>
      <right/>
      <top style="thick">
        <color theme="4" tint="0.39991454817346722"/>
      </top>
      <bottom style="thick">
        <color theme="4" tint="-0.24994659260841701"/>
      </bottom>
      <diagonal/>
    </border>
    <border>
      <left/>
      <right/>
      <top style="thick">
        <color theme="4" tint="0.39991454817346722"/>
      </top>
      <bottom style="thick">
        <color theme="4" tint="-0.24994659260841701"/>
      </bottom>
      <diagonal/>
    </border>
    <border>
      <left/>
      <right style="thick">
        <color theme="4" tint="-0.24994659260841701"/>
      </right>
      <top style="thick">
        <color theme="4" tint="0.39991454817346722"/>
      </top>
      <bottom style="thick">
        <color theme="4" tint="-0.24994659260841701"/>
      </bottom>
      <diagonal/>
    </border>
    <border>
      <left style="thick">
        <color theme="4" tint="0.39994506668294322"/>
      </left>
      <right/>
      <top style="thick">
        <color theme="2" tint="-9.9948118533890809E-2"/>
      </top>
      <bottom style="thick">
        <color theme="2" tint="-0.499984740745262"/>
      </bottom>
      <diagonal/>
    </border>
    <border>
      <left style="thick">
        <color theme="4" tint="0.3999450666829432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9.9948118533890809E-2"/>
      </top>
      <bottom style="thick">
        <color theme="2" tint="-0.499984740745262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8" fillId="0" borderId="0" xfId="0" applyFont="1" applyAlignment="1">
      <alignment horizontal="right" vertical="top"/>
    </xf>
    <xf numFmtId="177" fontId="3" fillId="0" borderId="0" xfId="0" applyNumberFormat="1" applyFont="1">
      <alignment vertical="center"/>
    </xf>
    <xf numFmtId="0" fontId="10" fillId="0" borderId="0" xfId="0" applyFont="1">
      <alignment vertical="center"/>
    </xf>
    <xf numFmtId="177" fontId="0" fillId="0" borderId="0" xfId="0" applyNumberFormat="1">
      <alignment vertical="center"/>
    </xf>
    <xf numFmtId="0" fontId="2" fillId="0" borderId="0" xfId="0" applyFont="1">
      <alignment vertical="center"/>
    </xf>
    <xf numFmtId="0" fontId="2" fillId="2" borderId="6" xfId="0" applyFont="1" applyFill="1" applyBorder="1" applyProtection="1">
      <alignment vertical="center"/>
      <protection locked="0"/>
    </xf>
    <xf numFmtId="177" fontId="4" fillId="0" borderId="10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11" xfId="0" applyNumberFormat="1" applyFont="1" applyBorder="1" applyAlignment="1">
      <alignment vertical="center" wrapText="1"/>
    </xf>
    <xf numFmtId="177" fontId="4" fillId="0" borderId="12" xfId="0" applyNumberFormat="1" applyFont="1" applyBorder="1" applyAlignment="1">
      <alignment vertical="center" wrapText="1"/>
    </xf>
    <xf numFmtId="0" fontId="4" fillId="0" borderId="11" xfId="0" applyFont="1" applyBorder="1">
      <alignment vertical="center"/>
    </xf>
    <xf numFmtId="0" fontId="4" fillId="0" borderId="12" xfId="0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  <xf numFmtId="176" fontId="4" fillId="0" borderId="12" xfId="0" applyNumberFormat="1" applyFont="1" applyBorder="1" applyAlignment="1">
      <alignment horizontal="left" vertical="center"/>
    </xf>
    <xf numFmtId="0" fontId="6" fillId="0" borderId="13" xfId="0" applyFont="1" applyBorder="1">
      <alignment vertical="center"/>
    </xf>
    <xf numFmtId="177" fontId="4" fillId="0" borderId="13" xfId="0" applyNumberFormat="1" applyFont="1" applyBorder="1">
      <alignment vertical="center"/>
    </xf>
    <xf numFmtId="176" fontId="3" fillId="0" borderId="0" xfId="0" applyNumberFormat="1" applyFont="1">
      <alignment vertical="center"/>
    </xf>
    <xf numFmtId="177" fontId="9" fillId="0" borderId="10" xfId="0" applyNumberFormat="1" applyFont="1" applyBorder="1" applyAlignment="1">
      <alignment horizontal="right" vertical="center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>
      <alignment vertical="center"/>
    </xf>
    <xf numFmtId="0" fontId="6" fillId="0" borderId="10" xfId="0" applyFont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5" dropStyle="combo" dx="22" fmlaRange="$F$37:$F$41" noThreeD="1" sel="2" val="0"/>
</file>

<file path=xl/ctrlProps/ctrlProp2.xml><?xml version="1.0" encoding="utf-8"?>
<formControlPr xmlns="http://schemas.microsoft.com/office/spreadsheetml/2009/9/main" objectType="Drop" dropLines="5" dropStyle="combo" dx="22" fmlaRange="$F$37:$F$41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5" Type="http://schemas.openxmlformats.org/officeDocument/2006/relationships/hyperlink" Target="#'1&#26412;&#30446;'!D4"/><Relationship Id="rId4" Type="http://schemas.openxmlformats.org/officeDocument/2006/relationships/hyperlink" Target="#'1&#26412;&#30446;'!B1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4" Type="http://schemas.openxmlformats.org/officeDocument/2006/relationships/hyperlink" Target="#'2&#26412;&#30446;'!D4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1</xdr:row>
      <xdr:rowOff>19049</xdr:rowOff>
    </xdr:from>
    <xdr:to>
      <xdr:col>18</xdr:col>
      <xdr:colOff>611840</xdr:colOff>
      <xdr:row>66</xdr:row>
      <xdr:rowOff>34798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6" y="190499"/>
          <a:ext cx="12756214" cy="11159999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241426</xdr:colOff>
      <xdr:row>1</xdr:row>
      <xdr:rowOff>51875</xdr:rowOff>
    </xdr:from>
    <xdr:to>
      <xdr:col>17</xdr:col>
      <xdr:colOff>44463</xdr:colOff>
      <xdr:row>35</xdr:row>
      <xdr:rowOff>227775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/>
      </xdr:nvGrpSpPr>
      <xdr:grpSpPr>
        <a:xfrm>
          <a:off x="6060335" y="320307"/>
          <a:ext cx="6635060" cy="9484423"/>
          <a:chOff x="6061201" y="318575"/>
          <a:chExt cx="6622937" cy="942467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9" name="図 38">
                <a:extLst>
                  <a:ext uri="{FF2B5EF4-FFF2-40B4-BE49-F238E27FC236}">
                    <a16:creationId xmlns:a16="http://schemas.microsoft.com/office/drawing/2014/main" id="{00000000-0008-0000-0100-000027000000}"/>
                  </a:ext>
                </a:extLst>
              </xdr:cNvPr>
              <xdr:cNvPicPr>
                <a:picLocks noChangeAspect="1"/>
                <a:extLst>
                  <a:ext uri="{84589F7E-364E-4C9E-8A38-B11213B215E9}">
                    <a14:cameraTool cellRange="画像" spid="_x0000_s2317"/>
                  </a:ext>
                </a:extLst>
              </xdr:cNvPicPr>
            </xdr:nvPicPr>
            <xdr:blipFill>
              <a:blip xmlns:r="http://schemas.openxmlformats.org/officeDocument/2006/relationships" r:embed="rId1"/>
              <a:srcRect/>
              <a:stretch>
                <a:fillRect/>
              </a:stretch>
            </xdr:blipFill>
            <xdr:spPr>
              <a:xfrm>
                <a:off x="6061201" y="318575"/>
                <a:ext cx="6622937" cy="9368971"/>
              </a:xfrm>
              <a:prstGeom prst="rect">
                <a:avLst/>
              </a:prstGeom>
            </xdr:spPr>
          </xdr:pic>
        </mc:Choice>
        <mc:Fallback xmlns=""/>
      </mc:AlternateContent>
      <xdr:grpSp>
        <xdr:nvGrpSpPr>
          <xdr:cNvPr id="58" name="グループ化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11932255" y="2804343"/>
            <a:ext cx="259200" cy="5796000"/>
            <a:chOff x="11932255" y="2804343"/>
            <a:chExt cx="259200" cy="5796000"/>
          </a:xfrm>
        </xdr:grpSpPr>
        <xdr:sp macro="" textlink="$M$50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 rot="5400000">
              <a:off x="9487855" y="5328543"/>
              <a:ext cx="5148000" cy="2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3017D6E-8C21-4A24-8139-38D0A1C157AF}" type="TxLink">
                <a:rPr kumimoji="1"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9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11932255" y="2804343"/>
              <a:ext cx="259200" cy="57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456973A-EA6F-4E18-A9ED-2C0CCAE4AC3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北海道開発局 ◯◯開発建設部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GrpSpPr/>
        </xdr:nvGrpSpPr>
        <xdr:grpSpPr>
          <a:xfrm>
            <a:off x="11215498" y="4164207"/>
            <a:ext cx="259200" cy="4428000"/>
            <a:chOff x="7300723" y="4164207"/>
            <a:chExt cx="259200" cy="4428000"/>
          </a:xfrm>
        </xdr:grpSpPr>
        <xdr:sp macro="" textlink="$M$46">
          <xdr:nvSpPr>
            <xdr:cNvPr id="55" name="テキスト ボックス 54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 txBox="1"/>
          </xdr:nvSpPr>
          <xdr:spPr>
            <a:xfrm rot="5400000">
              <a:off x="5576323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75E087FB-DED0-45E2-9B03-66D6C05140C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5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 txBox="1"/>
          </xdr:nvSpPr>
          <xdr:spPr>
            <a:xfrm rot="5400000">
              <a:off x="5576323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290F7AA8-FB91-4657-A907-3C95025C7E42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4">
          <xdr:nvSpPr>
            <xdr:cNvPr id="57" name="テキスト ボックス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 txBox="1"/>
          </xdr:nvSpPr>
          <xdr:spPr>
            <a:xfrm>
              <a:off x="7300723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CC08E62-8466-438D-8A24-061FE058149F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60" name="グループ化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GrpSpPr/>
        </xdr:nvGrpSpPr>
        <xdr:grpSpPr>
          <a:xfrm>
            <a:off x="10314858" y="3852912"/>
            <a:ext cx="593253" cy="4725525"/>
            <a:chOff x="10314858" y="3852912"/>
            <a:chExt cx="593253" cy="4725525"/>
          </a:xfrm>
        </xdr:grpSpPr>
        <xdr:sp macro="" textlink="$I$44">
          <xdr:nvSpPr>
            <xdr:cNvPr id="11" name="テキスト ボックス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 txBox="1"/>
          </xdr:nvSpPr>
          <xdr:spPr>
            <a:xfrm>
              <a:off x="10314858" y="4186437"/>
              <a:ext cx="259200" cy="439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C7A0E95-A3A5-4C14-899E-06593AB8B788}" type="TxLink">
                <a:rPr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1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10648911" y="3852912"/>
              <a:ext cx="259200" cy="471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011C674-864B-4562-B757-78CAC4DE6255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5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SpPr txBox="1"/>
          </xdr:nvSpPr>
          <xdr:spPr>
            <a:xfrm rot="5400000">
              <a:off x="8554458" y="6003987"/>
              <a:ext cx="3780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4730653-E555-4494-A23B-5560E63F31D3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2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 rot="5400000">
              <a:off x="8726511" y="5841987"/>
              <a:ext cx="4104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6720562-2128-4735-BEF4-EF8420BB715C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0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 txBox="1"/>
          </xdr:nvSpPr>
          <xdr:spPr>
            <a:xfrm rot="5400000">
              <a:off x="8559484" y="5841987"/>
              <a:ext cx="4104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92602C6-AEAF-47BC-9C5B-4977C45804EC}" type="TxLink">
                <a:rPr lang="ja-JP" altLang="en-US" sz="11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39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10481884" y="3852912"/>
              <a:ext cx="259200" cy="471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3A66F12-243A-4930-8B23-AAA869B8693C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45" name="グループ化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GrpSpPr/>
        </xdr:nvGrpSpPr>
        <xdr:grpSpPr>
          <a:xfrm>
            <a:off x="9758173" y="4164207"/>
            <a:ext cx="259200" cy="4428000"/>
            <a:chOff x="6567298" y="4164207"/>
            <a:chExt cx="259200" cy="4428000"/>
          </a:xfrm>
        </xdr:grpSpPr>
        <xdr:sp macro="" textlink="$M$41">
          <xdr:nvSpPr>
            <xdr:cNvPr id="46" name="テキスト ボックス 45">
              <a:extLst>
                <a:ext uri="{FF2B5EF4-FFF2-40B4-BE49-F238E27FC236}">
                  <a16:creationId xmlns:a16="http://schemas.microsoft.com/office/drawing/2014/main" id="{00000000-0008-0000-0100-00002E000000}"/>
                </a:ext>
              </a:extLst>
            </xdr:cNvPr>
            <xdr:cNvSpPr txBox="1"/>
          </xdr:nvSpPr>
          <xdr:spPr>
            <a:xfrm rot="5400000">
              <a:off x="4842898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A778683C-6972-4FDD-8772-61FA6F5A064C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0">
          <xdr:nvSpPr>
            <xdr:cNvPr id="47" name="テキスト ボックス 46">
              <a:extLst>
                <a:ext uri="{FF2B5EF4-FFF2-40B4-BE49-F238E27FC236}">
                  <a16:creationId xmlns:a16="http://schemas.microsoft.com/office/drawing/2014/main" id="{00000000-0008-0000-0100-00002F000000}"/>
                </a:ext>
              </a:extLst>
            </xdr:cNvPr>
            <xdr:cNvSpPr txBox="1"/>
          </xdr:nvSpPr>
          <xdr:spPr>
            <a:xfrm rot="5400000">
              <a:off x="4842898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701F48BA-C160-495A-B551-70B190418C9F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39">
          <xdr:nvSpPr>
            <xdr:cNvPr id="51" name="テキスト ボックス 50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 txBox="1"/>
          </xdr:nvSpPr>
          <xdr:spPr>
            <a:xfrm>
              <a:off x="6567298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EAA0A2BA-8065-4E53-B145-E3F05945CF69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52" name="グループ化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GrpSpPr/>
        </xdr:nvGrpSpPr>
        <xdr:grpSpPr>
          <a:xfrm>
            <a:off x="8757095" y="4443492"/>
            <a:ext cx="252000" cy="4140000"/>
            <a:chOff x="8757095" y="4443492"/>
            <a:chExt cx="252000" cy="4140000"/>
          </a:xfrm>
        </xdr:grpSpPr>
        <xdr:sp macro="" textlink="$K$50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 rot="5400000">
              <a:off x="6813095" y="6387492"/>
              <a:ext cx="4140000" cy="2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3DDBBE9A-73C5-40A5-AE20-E67144536BBD}" type="TxLink">
                <a:rPr kumimoji="1" lang="en-US" altLang="en-US" sz="11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9">
          <xdr:nvSpPr>
            <xdr:cNvPr id="43" name="テキスト ボックス 42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 txBox="1"/>
          </xdr:nvSpPr>
          <xdr:spPr>
            <a:xfrm>
              <a:off x="8757095" y="4443492"/>
              <a:ext cx="252000" cy="4140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25EF312-87A2-426E-94A6-4F8EB3DDB000}" type="TxLink">
                <a:rPr kumimoji="1"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○○○○○○株式会社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2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 rot="5400000">
            <a:off x="8242295" y="3401586"/>
            <a:ext cx="1278000" cy="241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>
            <a:prstTxWarp prst="textPlain">
              <a:avLst/>
            </a:prstTxWarp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670F4C0A-1202-4382-96A1-84A65472B0C6}" type="TxLink">
              <a:rPr lang="ja-JP" altLang="en-US" sz="20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請負業者名</a:t>
            </a:fld>
            <a:endParaRPr lang="ja-JP" altLang="ja-JP" sz="20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59" name="グループ化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GrpSpPr/>
        </xdr:nvGrpSpPr>
        <xdr:grpSpPr>
          <a:xfrm>
            <a:off x="8007109" y="5062400"/>
            <a:ext cx="275085" cy="1875378"/>
            <a:chOff x="8007109" y="5062400"/>
            <a:chExt cx="275085" cy="1875378"/>
          </a:xfrm>
        </xdr:grpSpPr>
        <xdr:sp macro="" textlink="$G$40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8007109" y="6635825"/>
              <a:ext cx="275085" cy="3019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097D97-C984-4D1B-B25A-B37F0D52259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2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9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8007109" y="5839708"/>
              <a:ext cx="275085" cy="300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FCCE70F-C05C-45B9-8840-F6B2F21F21A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8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 txBox="1"/>
          </xdr:nvSpPr>
          <xdr:spPr>
            <a:xfrm>
              <a:off x="8007109" y="5062400"/>
              <a:ext cx="275085" cy="30195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7F8FC8E-9751-4F80-BC2B-3BAE0C776D7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44" name="グループ化 43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GrpSpPr/>
        </xdr:nvGrpSpPr>
        <xdr:grpSpPr>
          <a:xfrm>
            <a:off x="7300723" y="4164207"/>
            <a:ext cx="259200" cy="4428000"/>
            <a:chOff x="7300723" y="4164207"/>
            <a:chExt cx="259200" cy="4428000"/>
          </a:xfrm>
        </xdr:grpSpPr>
        <xdr:sp macro="" textlink="$K$46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 txBox="1"/>
          </xdr:nvSpPr>
          <xdr:spPr>
            <a:xfrm rot="5400000">
              <a:off x="5576323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FF2FCC6-3324-43C5-ADE5-3305BEE5504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5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 txBox="1"/>
          </xdr:nvSpPr>
          <xdr:spPr>
            <a:xfrm rot="5400000">
              <a:off x="5576323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4AC4CAD-487E-44DB-99B3-6B44E58BF76E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4">
          <xdr:nvSpPr>
            <xdr:cNvPr id="40" name="テキスト ボックス 39">
              <a:extLst>
                <a:ext uri="{FF2B5EF4-FFF2-40B4-BE49-F238E27FC236}">
                  <a16:creationId xmlns:a16="http://schemas.microsoft.com/office/drawing/2014/main" id="{00000000-0008-0000-0100-000028000000}"/>
                </a:ext>
              </a:extLst>
            </xdr:cNvPr>
            <xdr:cNvSpPr txBox="1"/>
          </xdr:nvSpPr>
          <xdr:spPr>
            <a:xfrm>
              <a:off x="7300723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37B0D2DB-3068-4D3C-8C0D-E39F2376B1F6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41" name="グループ化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/>
        </xdr:nvGrpSpPr>
        <xdr:grpSpPr>
          <a:xfrm>
            <a:off x="6567298" y="4164207"/>
            <a:ext cx="259200" cy="4428000"/>
            <a:chOff x="6567298" y="4164207"/>
            <a:chExt cx="259200" cy="4428000"/>
          </a:xfrm>
        </xdr:grpSpPr>
        <xdr:sp macro="" textlink="$K$41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SpPr txBox="1"/>
          </xdr:nvSpPr>
          <xdr:spPr>
            <a:xfrm rot="5400000">
              <a:off x="4842898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F64D6A3-B4FE-4E15-8C5A-BF37027517BD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0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 rot="5400000">
              <a:off x="4842898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8AD3E86-69F7-430E-826A-00B887E434ED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39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SpPr txBox="1"/>
          </xdr:nvSpPr>
          <xdr:spPr>
            <a:xfrm>
              <a:off x="6567298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3A2C7C9-3C24-46C7-9A85-B8D8424B9BD3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61" name="グループ化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GrpSpPr/>
        </xdr:nvGrpSpPr>
        <xdr:grpSpPr>
          <a:xfrm>
            <a:off x="7403409" y="1151504"/>
            <a:ext cx="5017191" cy="8591746"/>
            <a:chOff x="7403409" y="1151504"/>
            <a:chExt cx="5017191" cy="8591746"/>
          </a:xfrm>
        </xdr:grpSpPr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144250" y="9454312"/>
              <a:ext cx="1276350" cy="288938"/>
            </a:xfrm>
            <a:prstGeom prst="rect">
              <a:avLst/>
            </a:prstGeom>
          </xdr:spPr>
        </xdr:pic>
        <xdr:sp macro="" textlink="">
          <xdr:nvSpPr>
            <xdr:cNvPr id="53" name="テキスト ボックス 52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SpPr txBox="1"/>
          </xdr:nvSpPr>
          <xdr:spPr>
            <a:xfrm>
              <a:off x="7477125" y="9454790"/>
              <a:ext cx="3609975" cy="247783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カンマや点などの隙間はレイアウトで調整します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。</a:t>
              </a:r>
            </a:p>
          </xdr:txBody>
        </xdr:sp>
        <xdr:sp macro="" textlink="$D$8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7403409" y="1802265"/>
              <a:ext cx="4993114" cy="4742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numCol="1" rtlCol="0" anchor="t" anchorCtr="0"/>
            <a:lstStyle/>
            <a:p>
              <a:fld id="{BA8145E5-402A-450C-8F53-19DCEC8382F6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en-US" altLang="ja-JP" sz="1200" b="1">
                <a:latin typeface="+mn-ea"/>
                <a:ea typeface="+mn-ea"/>
              </a:endParaRPr>
            </a:p>
          </xdr:txBody>
        </xdr:sp>
        <xdr:sp macro="" textlink="">
          <xdr:nvSpPr>
            <xdr:cNvPr id="34" name="正方形/長方形 33">
              <a:extLst>
                <a:ext uri="{FF2B5EF4-FFF2-40B4-BE49-F238E27FC236}">
                  <a16:creationId xmlns:a16="http://schemas.microsoft.com/office/drawing/2014/main" id="{00000000-0008-0000-0100-000022000000}"/>
                </a:ext>
              </a:extLst>
            </xdr:cNvPr>
            <xdr:cNvSpPr/>
          </xdr:nvSpPr>
          <xdr:spPr>
            <a:xfrm>
              <a:off x="12088587" y="1524001"/>
              <a:ext cx="250371" cy="212271"/>
            </a:xfrm>
            <a:prstGeom prst="rect">
              <a:avLst/>
            </a:prstGeom>
            <a:noFill/>
          </xdr:spPr>
          <xdr:txBody>
            <a:bodyPr wrap="none" lIns="91440" tIns="45720" rIns="91440" bIns="45720" anchor="ctr" anchorCtr="1">
              <a:noAutofit/>
            </a:bodyPr>
            <a:lstStyle/>
            <a:p>
              <a:pPr algn="ctr"/>
              <a:endParaRPr lang="ja-JP" altLang="en-US" sz="1400" b="0" cap="none" spc="0">
                <a:ln w="0"/>
                <a:solidFill>
                  <a:schemeClr val="tx1"/>
                </a:solidFill>
                <a:effectLst/>
              </a:endParaRP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51" name="Drop Down 3" hidden="1">
                  <a:extLst>
                    <a:ext uri="{63B3BB69-23CF-44E3-9099-C40C66FF867C}">
                      <a14:compatExt spid="_x0000_s2051"/>
                    </a:ext>
                    <a:ext uri="{FF2B5EF4-FFF2-40B4-BE49-F238E27FC236}">
                      <a16:creationId xmlns:a16="http://schemas.microsoft.com/office/drawing/2014/main" id="{00000000-0008-0000-0100-000003080000}"/>
                    </a:ext>
                  </a:extLst>
                </xdr:cNvPr>
                <xdr:cNvSpPr/>
              </xdr:nvSpPr>
              <xdr:spPr bwMode="auto">
                <a:xfrm>
                  <a:off x="11620500" y="1514475"/>
                  <a:ext cx="428625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/>
          </xdr:nvSpPr>
          <xdr:spPr>
            <a:xfrm>
              <a:off x="11130642" y="1524001"/>
              <a:ext cx="424399" cy="212271"/>
            </a:xfrm>
            <a:prstGeom prst="rect">
              <a:avLst/>
            </a:prstGeom>
            <a:noFill/>
          </xdr:spPr>
          <xdr:txBody>
            <a:bodyPr wrap="none" lIns="91440" tIns="45720" rIns="91440" bIns="45720" anchor="ctr" anchorCtr="1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本数</a:t>
              </a:r>
            </a:p>
          </xdr:txBody>
        </xdr:sp>
        <xdr:sp macro="" textlink="$D$7">
          <xdr:nvSpPr>
            <xdr:cNvPr id="5" name="テキスト ボックス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7403410" y="1496194"/>
              <a:ext cx="3627730" cy="24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99E84D78-6F32-433A-9A56-87FCF2276F79}" type="TxLink">
                <a:rPr kumimoji="1" lang="ja-JP" altLang="en-US" sz="1600" b="1" i="0" u="none" strike="noStrike">
                  <a:solidFill>
                    <a:srgbClr val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D$6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7403410" y="1151504"/>
              <a:ext cx="3627730" cy="2478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3E9773AE-BE07-40AC-978D-EC54D11CF50A}" type="TxLink">
                <a:rPr kumimoji="1" lang="ja-JP" altLang="en-US" sz="1600" b="1" i="0" u="none" strike="noStrike">
                  <a:solidFill>
                    <a:srgbClr val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</xdr:grpSp>
    <xdr:clientData/>
  </xdr:twoCellAnchor>
  <xdr:twoCellAnchor>
    <xdr:from>
      <xdr:col>1</xdr:col>
      <xdr:colOff>25977</xdr:colOff>
      <xdr:row>3</xdr:row>
      <xdr:rowOff>113179</xdr:rowOff>
    </xdr:from>
    <xdr:to>
      <xdr:col>4</xdr:col>
      <xdr:colOff>146242</xdr:colOff>
      <xdr:row>19</xdr:row>
      <xdr:rowOff>184071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99159" y="918474"/>
          <a:ext cx="5367674" cy="4547642"/>
          <a:chOff x="199159" y="918474"/>
          <a:chExt cx="5367674" cy="4547642"/>
        </a:xfrm>
      </xdr:grpSpPr>
      <xdr:sp macro="" textlink="">
        <xdr:nvSpPr>
          <xdr:cNvPr id="2058" name="テキスト ボックス 2057">
            <a:extLst>
              <a:ext uri="{FF2B5EF4-FFF2-40B4-BE49-F238E27FC236}">
                <a16:creationId xmlns:a16="http://schemas.microsoft.com/office/drawing/2014/main" id="{00000000-0008-0000-0100-00000A080000}"/>
              </a:ext>
            </a:extLst>
          </xdr:cNvPr>
          <xdr:cNvSpPr txBox="1"/>
        </xdr:nvSpPr>
        <xdr:spPr>
          <a:xfrm>
            <a:off x="199159" y="5229304"/>
            <a:ext cx="4840432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工事名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だけだと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行になります、文字数が多い場合は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2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sp macro="" textlink="">
        <xdr:nvSpPr>
          <xdr:cNvPr id="2054" name="テキスト ボックス 2053">
            <a:extLst>
              <a:ext uri="{FF2B5EF4-FFF2-40B4-BE49-F238E27FC236}">
                <a16:creationId xmlns:a16="http://schemas.microsoft.com/office/drawing/2014/main" id="{00000000-0008-0000-0100-000006080000}"/>
              </a:ext>
            </a:extLst>
          </xdr:cNvPr>
          <xdr:cNvSpPr txBox="1"/>
        </xdr:nvSpPr>
        <xdr:spPr>
          <a:xfrm>
            <a:off x="199159" y="5004168"/>
            <a:ext cx="2556938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請負業者名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の項目は選べます。</a:t>
            </a:r>
          </a:p>
        </xdr:txBody>
      </xdr:sp>
      <xdr:grpSp>
        <xdr:nvGrpSpPr>
          <xdr:cNvPr id="2055" name="グループ化 2054">
            <a:extLst>
              <a:ext uri="{FF2B5EF4-FFF2-40B4-BE49-F238E27FC236}">
                <a16:creationId xmlns:a16="http://schemas.microsoft.com/office/drawing/2014/main" id="{00000000-0008-0000-0100-000007080000}"/>
              </a:ext>
            </a:extLst>
          </xdr:cNvPr>
          <xdr:cNvGrpSpPr/>
        </xdr:nvGrpSpPr>
        <xdr:grpSpPr>
          <a:xfrm>
            <a:off x="199159" y="4788476"/>
            <a:ext cx="3901983" cy="238255"/>
            <a:chOff x="927652" y="5118652"/>
            <a:chExt cx="3894453" cy="234867"/>
          </a:xfrm>
        </xdr:grpSpPr>
        <xdr:sp macro="" textlink="">
          <xdr:nvSpPr>
            <xdr:cNvPr id="2056" name="テキスト ボックス 2055">
              <a:extLs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2057" name="図 2056">
              <a:extLs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pic>
        <xdr:nvPicPr>
          <xdr:cNvPr id="63" name="図 6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1053913" y="3247770"/>
            <a:ext cx="148738" cy="149629"/>
          </a:xfrm>
          <a:prstGeom prst="rect">
            <a:avLst/>
          </a:prstGeom>
        </xdr:spPr>
      </xdr:pic>
      <xdr:pic>
        <xdr:nvPicPr>
          <xdr:cNvPr id="2048" name="図 204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0008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5418095" y="918474"/>
            <a:ext cx="148738" cy="149629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241426</xdr:colOff>
      <xdr:row>1</xdr:row>
      <xdr:rowOff>51954</xdr:rowOff>
    </xdr:from>
    <xdr:to>
      <xdr:col>17</xdr:col>
      <xdr:colOff>44463</xdr:colOff>
      <xdr:row>35</xdr:row>
      <xdr:rowOff>227854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6060335" y="320386"/>
          <a:ext cx="6635060" cy="9484423"/>
          <a:chOff x="6061201" y="318575"/>
          <a:chExt cx="6622937" cy="942467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" name="図 2">
                <a:extLst>
                  <a:ext uri="{FF2B5EF4-FFF2-40B4-BE49-F238E27FC236}">
                    <a16:creationId xmlns:a16="http://schemas.microsoft.com/office/drawing/2014/main" id="{00000000-0008-0000-0200-000003000000}"/>
                  </a:ext>
                </a:extLst>
              </xdr:cNvPr>
              <xdr:cNvPicPr>
                <a:picLocks noChangeAspect="1"/>
                <a:extLst>
                  <a:ext uri="{84589F7E-364E-4C9E-8A38-B11213B215E9}">
                    <a14:cameraTool cellRange="画像" spid="_x0000_s12300"/>
                  </a:ext>
                </a:extLst>
              </xdr:cNvPicPr>
            </xdr:nvPicPr>
            <xdr:blipFill>
              <a:blip xmlns:r="http://schemas.openxmlformats.org/officeDocument/2006/relationships" r:embed="rId1"/>
              <a:srcRect/>
              <a:stretch>
                <a:fillRect/>
              </a:stretch>
            </xdr:blipFill>
            <xdr:spPr>
              <a:xfrm>
                <a:off x="6061201" y="318575"/>
                <a:ext cx="6622937" cy="9368971"/>
              </a:xfrm>
              <a:prstGeom prst="rect">
                <a:avLst/>
              </a:prstGeom>
            </xdr:spPr>
          </xdr:pic>
        </mc:Choice>
        <mc:Fallback xmlns=""/>
      </mc:AlternateContent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11932255" y="2804343"/>
            <a:ext cx="259200" cy="5796000"/>
            <a:chOff x="11932255" y="2804343"/>
            <a:chExt cx="259200" cy="5796000"/>
          </a:xfrm>
        </xdr:grpSpPr>
        <xdr:sp macro="" textlink="$M$50">
          <xdr:nvSpPr>
            <xdr:cNvPr id="44" name="テキスト ボックス 43">
              <a:extLst>
                <a:ext uri="{FF2B5EF4-FFF2-40B4-BE49-F238E27FC236}">
                  <a16:creationId xmlns:a16="http://schemas.microsoft.com/office/drawing/2014/main" id="{00000000-0008-0000-0200-00002C000000}"/>
                </a:ext>
              </a:extLst>
            </xdr:cNvPr>
            <xdr:cNvSpPr txBox="1"/>
          </xdr:nvSpPr>
          <xdr:spPr>
            <a:xfrm rot="5400000">
              <a:off x="9487855" y="5328543"/>
              <a:ext cx="5148000" cy="2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3017D6E-8C21-4A24-8139-38D0A1C157AF}" type="TxLink">
                <a:rPr kumimoji="1"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9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00000000-0008-0000-0200-00002D000000}"/>
                </a:ext>
              </a:extLst>
            </xdr:cNvPr>
            <xdr:cNvSpPr txBox="1"/>
          </xdr:nvSpPr>
          <xdr:spPr>
            <a:xfrm>
              <a:off x="11932255" y="2804343"/>
              <a:ext cx="259200" cy="57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456973A-EA6F-4E18-A9ED-2C0CCAE4AC3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北海道開発局 ◯◯開発建設部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/>
        </xdr:nvGrpSpPr>
        <xdr:grpSpPr>
          <a:xfrm>
            <a:off x="11215498" y="4164207"/>
            <a:ext cx="259200" cy="4428000"/>
            <a:chOff x="7300723" y="4164207"/>
            <a:chExt cx="259200" cy="4428000"/>
          </a:xfrm>
        </xdr:grpSpPr>
        <xdr:sp macro="" textlink="$M$46">
          <xdr:nvSpPr>
            <xdr:cNvPr id="41" name="テキスト ボックス 40">
              <a:extLst>
                <a:ext uri="{FF2B5EF4-FFF2-40B4-BE49-F238E27FC236}">
                  <a16:creationId xmlns:a16="http://schemas.microsoft.com/office/drawing/2014/main" id="{00000000-0008-0000-0200-000029000000}"/>
                </a:ext>
              </a:extLst>
            </xdr:cNvPr>
            <xdr:cNvSpPr txBox="1"/>
          </xdr:nvSpPr>
          <xdr:spPr>
            <a:xfrm rot="5400000">
              <a:off x="5576323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75E087FB-DED0-45E2-9B03-66D6C05140C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5">
          <xdr:nvSpPr>
            <xdr:cNvPr id="42" name="テキスト ボックス 41">
              <a:extLst>
                <a:ext uri="{FF2B5EF4-FFF2-40B4-BE49-F238E27FC236}">
                  <a16:creationId xmlns:a16="http://schemas.microsoft.com/office/drawing/2014/main" id="{00000000-0008-0000-0200-00002A000000}"/>
                </a:ext>
              </a:extLst>
            </xdr:cNvPr>
            <xdr:cNvSpPr txBox="1"/>
          </xdr:nvSpPr>
          <xdr:spPr>
            <a:xfrm rot="5400000">
              <a:off x="5576323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290F7AA8-FB91-4657-A907-3C95025C7E42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4">
          <xdr:nvSpPr>
            <xdr:cNvPr id="43" name="テキスト ボックス 42">
              <a:extLst>
                <a:ext uri="{FF2B5EF4-FFF2-40B4-BE49-F238E27FC236}">
                  <a16:creationId xmlns:a16="http://schemas.microsoft.com/office/drawing/2014/main" id="{00000000-0008-0000-0200-00002B000000}"/>
                </a:ext>
              </a:extLst>
            </xdr:cNvPr>
            <xdr:cNvSpPr txBox="1"/>
          </xdr:nvSpPr>
          <xdr:spPr>
            <a:xfrm>
              <a:off x="7300723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CC08E62-8466-438D-8A24-061FE058149F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pSpPr/>
        </xdr:nvGrpSpPr>
        <xdr:grpSpPr>
          <a:xfrm>
            <a:off x="10314858" y="3852912"/>
            <a:ext cx="593253" cy="4725525"/>
            <a:chOff x="10314858" y="3852912"/>
            <a:chExt cx="593253" cy="4725525"/>
          </a:xfrm>
        </xdr:grpSpPr>
        <xdr:sp macro="" textlink="$I$44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 txBox="1"/>
          </xdr:nvSpPr>
          <xdr:spPr>
            <a:xfrm>
              <a:off x="10314858" y="4186437"/>
              <a:ext cx="259200" cy="439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C7A0E95-A3A5-4C14-899E-06593AB8B788}" type="TxLink">
                <a:rPr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1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SpPr txBox="1"/>
          </xdr:nvSpPr>
          <xdr:spPr>
            <a:xfrm>
              <a:off x="10648911" y="3852912"/>
              <a:ext cx="259200" cy="471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011C674-864B-4562-B757-78CAC4DE6255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5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 txBox="1"/>
          </xdr:nvSpPr>
          <xdr:spPr>
            <a:xfrm rot="5400000">
              <a:off x="8554458" y="6003987"/>
              <a:ext cx="3780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4730653-E555-4494-A23B-5560E63F31D3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2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 txBox="1"/>
          </xdr:nvSpPr>
          <xdr:spPr>
            <a:xfrm rot="5400000">
              <a:off x="8726511" y="5841987"/>
              <a:ext cx="4104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6720562-2128-4735-BEF4-EF8420BB715C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0">
          <xdr:nvSpPr>
            <xdr:cNvPr id="39" name="テキスト ボックス 38">
              <a:extLst>
                <a:ext uri="{FF2B5EF4-FFF2-40B4-BE49-F238E27FC236}">
                  <a16:creationId xmlns:a16="http://schemas.microsoft.com/office/drawing/2014/main" id="{00000000-0008-0000-0200-000027000000}"/>
                </a:ext>
              </a:extLst>
            </xdr:cNvPr>
            <xdr:cNvSpPr txBox="1"/>
          </xdr:nvSpPr>
          <xdr:spPr>
            <a:xfrm rot="5400000">
              <a:off x="8559484" y="5841987"/>
              <a:ext cx="4104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92602C6-AEAF-47BC-9C5B-4977C45804EC}" type="TxLink">
                <a:rPr lang="ja-JP" altLang="en-US" sz="11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39">
          <xdr:nvSpPr>
            <xdr:cNvPr id="40" name="テキスト ボックス 39">
              <a:extLst>
                <a:ext uri="{FF2B5EF4-FFF2-40B4-BE49-F238E27FC236}">
                  <a16:creationId xmlns:a16="http://schemas.microsoft.com/office/drawing/2014/main" id="{00000000-0008-0000-0200-000028000000}"/>
                </a:ext>
              </a:extLst>
            </xdr:cNvPr>
            <xdr:cNvSpPr txBox="1"/>
          </xdr:nvSpPr>
          <xdr:spPr>
            <a:xfrm>
              <a:off x="10481884" y="3852912"/>
              <a:ext cx="259200" cy="471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3A66F12-243A-4930-8B23-AAA869B8693C}" type="TxLink">
                <a:rPr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en-US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/>
        </xdr:nvGrpSpPr>
        <xdr:grpSpPr>
          <a:xfrm>
            <a:off x="9758173" y="4164207"/>
            <a:ext cx="259200" cy="4428000"/>
            <a:chOff x="6567298" y="4164207"/>
            <a:chExt cx="259200" cy="4428000"/>
          </a:xfrm>
        </xdr:grpSpPr>
        <xdr:sp macro="" textlink="$M$41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SpPr txBox="1"/>
          </xdr:nvSpPr>
          <xdr:spPr>
            <a:xfrm rot="5400000">
              <a:off x="4842898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A778683C-6972-4FDD-8772-61FA6F5A064C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40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SpPr txBox="1"/>
          </xdr:nvSpPr>
          <xdr:spPr>
            <a:xfrm rot="5400000">
              <a:off x="4842898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701F48BA-C160-495A-B551-70B190418C9F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M$39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 txBox="1"/>
          </xdr:nvSpPr>
          <xdr:spPr>
            <a:xfrm>
              <a:off x="6567298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EAA0A2BA-8065-4E53-B145-E3F05945CF69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8" name="グループ化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pSpPr/>
        </xdr:nvGrpSpPr>
        <xdr:grpSpPr>
          <a:xfrm>
            <a:off x="8757095" y="4443492"/>
            <a:ext cx="252000" cy="4140000"/>
            <a:chOff x="8757095" y="4443492"/>
            <a:chExt cx="252000" cy="4140000"/>
          </a:xfrm>
        </xdr:grpSpPr>
        <xdr:sp macro="" textlink="$K$50">
          <xdr:nvSpPr>
            <xdr:cNvPr id="30" name="テキスト ボックス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 txBox="1"/>
          </xdr:nvSpPr>
          <xdr:spPr>
            <a:xfrm rot="5400000">
              <a:off x="6813095" y="6387492"/>
              <a:ext cx="4140000" cy="2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3DDBBE9A-73C5-40A5-AE20-E67144536BBD}" type="TxLink">
                <a:rPr kumimoji="1" lang="en-US" altLang="en-US" sz="11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9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 txBox="1"/>
          </xdr:nvSpPr>
          <xdr:spPr>
            <a:xfrm>
              <a:off x="8757095" y="4443492"/>
              <a:ext cx="252000" cy="4140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25EF312-87A2-426E-94A6-4F8EB3DDB000}" type="TxLink">
                <a:rPr kumimoji="1" lang="ja-JP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○○○○○○株式会社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2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 rot="5400000">
            <a:off x="8242295" y="3401586"/>
            <a:ext cx="1278000" cy="241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>
            <a:prstTxWarp prst="textPlain">
              <a:avLst/>
            </a:prstTxWarp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670F4C0A-1202-4382-96A1-84A65472B0C6}" type="TxLink">
              <a:rPr lang="ja-JP" altLang="en-US" sz="20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請負業者名</a:t>
            </a:fld>
            <a:endParaRPr lang="ja-JP" altLang="ja-JP" sz="20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10" name="グループ化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pSpPr/>
        </xdr:nvGrpSpPr>
        <xdr:grpSpPr>
          <a:xfrm>
            <a:off x="8007109" y="5062400"/>
            <a:ext cx="275085" cy="1875378"/>
            <a:chOff x="8007109" y="5062400"/>
            <a:chExt cx="275085" cy="1875378"/>
          </a:xfrm>
        </xdr:grpSpPr>
        <xdr:sp macro="" textlink="$G$40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SpPr txBox="1"/>
          </xdr:nvSpPr>
          <xdr:spPr>
            <a:xfrm>
              <a:off x="8007109" y="6635825"/>
              <a:ext cx="275085" cy="3019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097D97-C984-4D1B-B25A-B37F0D52259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2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9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SpPr txBox="1"/>
          </xdr:nvSpPr>
          <xdr:spPr>
            <a:xfrm>
              <a:off x="8007109" y="5839708"/>
              <a:ext cx="275085" cy="300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FCCE70F-C05C-45B9-8840-F6B2F21F21A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8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 txBox="1"/>
          </xdr:nvSpPr>
          <xdr:spPr>
            <a:xfrm>
              <a:off x="8007109" y="5062400"/>
              <a:ext cx="275085" cy="30195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7F8FC8E-9751-4F80-BC2B-3BAE0C776D7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GrpSpPr/>
        </xdr:nvGrpSpPr>
        <xdr:grpSpPr>
          <a:xfrm>
            <a:off x="7300723" y="4164207"/>
            <a:ext cx="259200" cy="4428000"/>
            <a:chOff x="7300723" y="4164207"/>
            <a:chExt cx="259200" cy="4428000"/>
          </a:xfrm>
        </xdr:grpSpPr>
        <xdr:sp macro="" textlink="$K$46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 rot="5400000">
              <a:off x="5576323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FF2FCC6-3324-43C5-ADE5-3305BEE5504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5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SpPr txBox="1"/>
          </xdr:nvSpPr>
          <xdr:spPr>
            <a:xfrm rot="5400000">
              <a:off x="5576323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4AC4CAD-487E-44DB-99B3-6B44E58BF76E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4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7300723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37B0D2DB-3068-4D3C-8C0D-E39F2376B1F6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pSpPr/>
        </xdr:nvGrpSpPr>
        <xdr:grpSpPr>
          <a:xfrm>
            <a:off x="6567298" y="4164207"/>
            <a:ext cx="259200" cy="4428000"/>
            <a:chOff x="6567298" y="4164207"/>
            <a:chExt cx="259200" cy="4428000"/>
          </a:xfrm>
        </xdr:grpSpPr>
        <xdr:sp macro="" textlink="$K$41">
          <xdr:nvSpPr>
            <xdr:cNvPr id="21" name="テキスト ボックス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 txBox="1"/>
          </xdr:nvSpPr>
          <xdr:spPr>
            <a:xfrm rot="5400000">
              <a:off x="4842898" y="5993382"/>
              <a:ext cx="3708000" cy="259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5F64D6A3-B4FE-4E15-8C5A-BF37027517BD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40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 txBox="1"/>
          </xdr:nvSpPr>
          <xdr:spPr>
            <a:xfrm rot="5400000">
              <a:off x="4842898" y="6020382"/>
              <a:ext cx="3708000" cy="205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>
              <a:prstTxWarp prst="textPlain">
                <a:avLst/>
              </a:prstTxWarp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8AD3E86-69F7-430E-826A-00B887E434ED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K$39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6567298" y="4164207"/>
              <a:ext cx="259200" cy="442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wordArtVertRtl" wrap="none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3A2C7C9-3C24-46C7-9A85-B8D8424B9BD3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/>
        </xdr:nvGrpSpPr>
        <xdr:grpSpPr>
          <a:xfrm>
            <a:off x="7403409" y="1151504"/>
            <a:ext cx="5017191" cy="8591746"/>
            <a:chOff x="7403409" y="1151504"/>
            <a:chExt cx="5017191" cy="8591746"/>
          </a:xfrm>
        </xdr:grpSpPr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144250" y="9454312"/>
              <a:ext cx="1276350" cy="288938"/>
            </a:xfrm>
            <a:prstGeom prst="rect">
              <a:avLst/>
            </a:prstGeom>
          </xdr:spPr>
        </xdr:pic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7477125" y="9454790"/>
              <a:ext cx="3609975" cy="247783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カンマや点などの隙間はレイアウトで調整します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。</a:t>
              </a:r>
            </a:p>
          </xdr:txBody>
        </xdr:sp>
        <xdr:sp macro="" textlink="'1本目'!D8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 txBox="1"/>
          </xdr:nvSpPr>
          <xdr:spPr>
            <a:xfrm>
              <a:off x="7403409" y="1802265"/>
              <a:ext cx="4993114" cy="4742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numCol="1" rtlCol="0" anchor="t" anchorCtr="0"/>
            <a:lstStyle/>
            <a:p>
              <a:fld id="{BB7CF2F3-C1A6-4606-8043-5582EA820349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en-US" altLang="ja-JP" sz="1200" b="1">
                <a:latin typeface="+mn-ea"/>
                <a:ea typeface="+mn-ea"/>
              </a:endParaRPr>
            </a:p>
          </xdr:txBody>
        </xdr:sp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>
            <a:xfrm>
              <a:off x="12088587" y="1524001"/>
              <a:ext cx="250371" cy="212271"/>
            </a:xfrm>
            <a:prstGeom prst="rect">
              <a:avLst/>
            </a:prstGeom>
            <a:noFill/>
          </xdr:spPr>
          <xdr:txBody>
            <a:bodyPr wrap="none" lIns="91440" tIns="45720" rIns="91440" bIns="45720" anchor="ctr" anchorCtr="1">
              <a:noAutofit/>
            </a:bodyPr>
            <a:lstStyle/>
            <a:p>
              <a:pPr algn="ctr"/>
              <a:endParaRPr lang="ja-JP" altLang="en-US" sz="1400" b="0" cap="none" spc="0">
                <a:ln w="0"/>
                <a:solidFill>
                  <a:schemeClr val="tx1"/>
                </a:solidFill>
                <a:effectLst/>
              </a:endParaRP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2289" name="Drop Down 1" hidden="1">
                  <a:extLst>
                    <a:ext uri="{63B3BB69-23CF-44E3-9099-C40C66FF867C}">
                      <a14:compatExt spid="_x0000_s12289"/>
                    </a:ext>
                    <a:ext uri="{FF2B5EF4-FFF2-40B4-BE49-F238E27FC236}">
                      <a16:creationId xmlns:a16="http://schemas.microsoft.com/office/drawing/2014/main" id="{00000000-0008-0000-0200-000001300000}"/>
                    </a:ext>
                  </a:extLst>
                </xdr:cNvPr>
                <xdr:cNvSpPr/>
              </xdr:nvSpPr>
              <xdr:spPr bwMode="auto">
                <a:xfrm>
                  <a:off x="11620500" y="1514475"/>
                  <a:ext cx="428625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/>
          </xdr:nvSpPr>
          <xdr:spPr>
            <a:xfrm>
              <a:off x="11130642" y="1524001"/>
              <a:ext cx="424399" cy="212271"/>
            </a:xfrm>
            <a:prstGeom prst="rect">
              <a:avLst/>
            </a:prstGeom>
            <a:noFill/>
          </xdr:spPr>
          <xdr:txBody>
            <a:bodyPr wrap="none" lIns="91440" tIns="45720" rIns="91440" bIns="45720" anchor="ctr" anchorCtr="1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本数</a:t>
              </a:r>
            </a:p>
          </xdr:txBody>
        </xdr:sp>
        <xdr:sp macro="" textlink="'1本目'!D7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7403410" y="1496194"/>
              <a:ext cx="3627730" cy="24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B8C2063A-AAF0-439A-A013-15AD350C2860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'1本目'!D6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 txBox="1"/>
          </xdr:nvSpPr>
          <xdr:spPr>
            <a:xfrm>
              <a:off x="7403410" y="1151504"/>
              <a:ext cx="3627730" cy="2478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D8F344C3-2DDC-45A9-9C1F-22EA8693C8B3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</xdr:grpSp>
    <xdr:clientData/>
  </xdr:twoCellAnchor>
  <xdr:twoCellAnchor>
    <xdr:from>
      <xdr:col>1</xdr:col>
      <xdr:colOff>25976</xdr:colOff>
      <xdr:row>3</xdr:row>
      <xdr:rowOff>113258</xdr:rowOff>
    </xdr:from>
    <xdr:to>
      <xdr:col>4</xdr:col>
      <xdr:colOff>146242</xdr:colOff>
      <xdr:row>19</xdr:row>
      <xdr:rowOff>184150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GrpSpPr/>
      </xdr:nvGrpSpPr>
      <xdr:grpSpPr>
        <a:xfrm>
          <a:off x="199158" y="918553"/>
          <a:ext cx="5367675" cy="4547642"/>
          <a:chOff x="199158" y="918474"/>
          <a:chExt cx="5367675" cy="4547642"/>
        </a:xfrm>
      </xdr:grpSpPr>
      <xdr:sp macro="" textlink="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 txBox="1"/>
        </xdr:nvSpPr>
        <xdr:spPr>
          <a:xfrm>
            <a:off x="199159" y="5229304"/>
            <a:ext cx="4840432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工事名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だけだと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行になります、文字数が多い場合は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2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SpPr txBox="1"/>
        </xdr:nvSpPr>
        <xdr:spPr>
          <a:xfrm>
            <a:off x="199158" y="5004168"/>
            <a:ext cx="3004705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請負業者名は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本目と同じになります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。</a:t>
            </a:r>
          </a:p>
        </xdr:txBody>
      </xdr:sp>
      <xdr:grpSp>
        <xdr:nvGrpSpPr>
          <xdr:cNvPr id="49" name="グループ化 48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GrpSpPr/>
        </xdr:nvGrpSpPr>
        <xdr:grpSpPr>
          <a:xfrm>
            <a:off x="199162" y="4788476"/>
            <a:ext cx="3901994" cy="238255"/>
            <a:chOff x="927652" y="5118652"/>
            <a:chExt cx="3894453" cy="234867"/>
          </a:xfrm>
        </xdr:grpSpPr>
        <xdr:sp macro="" textlink="">
          <xdr:nvSpPr>
            <xdr:cNvPr id="52" name="テキスト ボックス 51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53" name="図 52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pic>
        <xdr:nvPicPr>
          <xdr:cNvPr id="51" name="図 5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5418095" y="918474"/>
            <a:ext cx="148738" cy="1496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38347</xdr:colOff>
      <xdr:row>2</xdr:row>
      <xdr:rowOff>40822</xdr:rowOff>
    </xdr:from>
    <xdr:to>
      <xdr:col>12</xdr:col>
      <xdr:colOff>1300942</xdr:colOff>
      <xdr:row>30</xdr:row>
      <xdr:rowOff>184822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97490" y="693965"/>
          <a:ext cx="6542166" cy="9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36580</xdr:colOff>
      <xdr:row>2</xdr:row>
      <xdr:rowOff>40822</xdr:rowOff>
    </xdr:from>
    <xdr:to>
      <xdr:col>6</xdr:col>
      <xdr:colOff>1299563</xdr:colOff>
      <xdr:row>30</xdr:row>
      <xdr:rowOff>184822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6366" y="693965"/>
          <a:ext cx="6542554" cy="928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onsolas-Verdana">
      <a:majorFont>
        <a:latin typeface="Consolas" panose="020B0609020204030204"/>
        <a:ea typeface=""/>
        <a:cs typeface=""/>
        <a:font script="Jpan" typeface="HG丸ｺﾞｼｯｸM-PRO"/>
        <a:font script="Hang" typeface="HY중고딕"/>
        <a:font script="Hans" typeface="华文楷体"/>
        <a:font script="Hant" typeface="新細明體"/>
        <a:font script="Arab" typeface="Tahoma"/>
        <a:font script="Hebr" typeface="Levenim MT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Verdana" panose="020B060403050404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solidFill>
          <a:schemeClr val="bg1"/>
        </a:solidFill>
        <a:ln w="9525" cmpd="sng">
          <a:noFill/>
        </a:ln>
      </a:spPr>
      <a:bodyPr vertOverflow="overflow" horzOverflow="overflow" vert="eaVert" wrap="none" rtlCol="0" anchor="ctr" anchorCtr="0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300" b="1" i="0" u="none" strike="noStrike">
            <a:solidFill>
              <a:srgbClr val="000000"/>
            </a:solidFill>
            <a:effectLst/>
            <a:latin typeface="HG丸ｺﾞｼｯｸM-PRO"/>
            <a:ea typeface="HG丸ｺﾞｼｯｸM-PRO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B09EE-830C-4FE6-8FDB-3698D810329B}">
  <sheetPr codeName="Sheet4"/>
  <dimension ref="A1"/>
  <sheetViews>
    <sheetView showGridLines="0" showRowColHeaders="0" tabSelected="1" workbookViewId="0"/>
  </sheetViews>
  <sheetFormatPr defaultRowHeight="13.5" x14ac:dyDescent="0.15"/>
  <sheetData/>
  <sheetProtection algorithmName="SHA-512" hashValue="JUrRtwHWDX+rEZXQ9WlfbLkqdrUxmxv27XzfH7VEMMt4NNuOnzOz3az1OOZnANK4r+uEd8z8sBqKPQFLFoTPPw==" saltValue="dhiStrdbRAyK03PPg2Sqkg==" spinCount="100000"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P67"/>
  <sheetViews>
    <sheetView showGridLines="0" showRowColHeaders="0" showZeros="0" zoomScale="110" zoomScaleNormal="110" zoomScaleSheetLayoutView="100" workbookViewId="0"/>
  </sheetViews>
  <sheetFormatPr defaultRowHeight="21" customHeight="1" x14ac:dyDescent="0.15"/>
  <cols>
    <col min="1" max="1" width="2.25" customWidth="1"/>
    <col min="2" max="2" width="11.5" customWidth="1"/>
    <col min="3" max="3" width="2.5" customWidth="1"/>
    <col min="4" max="4" width="54.875" customWidth="1"/>
    <col min="5" max="5" width="2.625" customWidth="1"/>
    <col min="6" max="6" width="2.625" style="1" customWidth="1"/>
    <col min="7" max="7" width="3.25" style="2" customWidth="1"/>
    <col min="8" max="17" width="8.625" customWidth="1"/>
  </cols>
  <sheetData>
    <row r="1" spans="2:7" ht="21" customHeight="1" thickBot="1" x14ac:dyDescent="0.2">
      <c r="F1"/>
      <c r="G1" s="5"/>
    </row>
    <row r="2" spans="2:7" ht="21" customHeight="1" thickTop="1" thickBot="1" x14ac:dyDescent="0.2">
      <c r="B2" s="25" t="s">
        <v>6</v>
      </c>
      <c r="C2" s="26"/>
      <c r="D2" s="26"/>
      <c r="E2" s="27"/>
      <c r="F2"/>
      <c r="G2" s="5"/>
    </row>
    <row r="3" spans="2:7" ht="21" customHeight="1" thickTop="1" thickBot="1" x14ac:dyDescent="0.2">
      <c r="F3"/>
      <c r="G3" s="5"/>
    </row>
    <row r="4" spans="2:7" ht="21" customHeight="1" thickTop="1" thickBot="1" x14ac:dyDescent="0.2">
      <c r="B4" s="28" t="s">
        <v>5</v>
      </c>
      <c r="C4" s="29"/>
      <c r="D4" s="34" t="s">
        <v>21</v>
      </c>
      <c r="E4" s="18"/>
      <c r="F4"/>
      <c r="G4" s="5"/>
    </row>
    <row r="5" spans="2:7" ht="21" customHeight="1" thickTop="1" thickBot="1" x14ac:dyDescent="0.2">
      <c r="B5" s="1" t="str">
        <f>VLOOKUP(D4,Sheet2!A3:B4,2,FALSE)</f>
        <v>開発局_白</v>
      </c>
      <c r="C5" s="1"/>
      <c r="D5" s="3" t="s">
        <v>7</v>
      </c>
      <c r="E5" s="3"/>
      <c r="F5"/>
      <c r="G5" s="5"/>
    </row>
    <row r="6" spans="2:7" ht="21" customHeight="1" thickTop="1" thickBot="1" x14ac:dyDescent="0.2">
      <c r="B6" s="30" t="s">
        <v>2</v>
      </c>
      <c r="C6" s="31"/>
      <c r="D6" s="9"/>
      <c r="E6" s="19"/>
    </row>
    <row r="7" spans="2:7" ht="21" customHeight="1" thickTop="1" thickBot="1" x14ac:dyDescent="0.2">
      <c r="B7" s="23" t="s">
        <v>3</v>
      </c>
      <c r="C7" s="24"/>
      <c r="D7" s="10"/>
      <c r="E7" s="11"/>
    </row>
    <row r="8" spans="2:7" ht="35.25" customHeight="1" thickTop="1" thickBot="1" x14ac:dyDescent="0.2">
      <c r="B8" s="23" t="s">
        <v>4</v>
      </c>
      <c r="C8" s="24"/>
      <c r="D8" s="12"/>
      <c r="E8" s="13"/>
    </row>
    <row r="9" spans="2:7" ht="21" customHeight="1" thickTop="1" thickBot="1" x14ac:dyDescent="0.2">
      <c r="B9" s="23" t="s">
        <v>12</v>
      </c>
      <c r="C9" s="24"/>
      <c r="D9" s="14"/>
      <c r="E9" s="15"/>
    </row>
    <row r="10" spans="2:7" ht="21" customHeight="1" thickTop="1" thickBot="1" x14ac:dyDescent="0.2">
      <c r="B10" s="23" t="s">
        <v>14</v>
      </c>
      <c r="C10" s="24"/>
      <c r="D10" s="14"/>
      <c r="E10" s="15"/>
      <c r="F10"/>
      <c r="G10" s="5" t="str">
        <f>IF(ISNUMBER($D12),TEXT($D12,"m"),"")</f>
        <v/>
      </c>
    </row>
    <row r="11" spans="2:7" ht="21" customHeight="1" thickTop="1" thickBot="1" x14ac:dyDescent="0.2">
      <c r="B11" s="23" t="s">
        <v>15</v>
      </c>
      <c r="C11" s="24"/>
      <c r="D11" s="16">
        <v>44928</v>
      </c>
      <c r="E11" s="17"/>
      <c r="F11"/>
      <c r="G11" s="5" t="str">
        <f>IF(ISNUMBER($D12),TEXT($D12,"d"),"")</f>
        <v/>
      </c>
    </row>
    <row r="12" spans="2:7" ht="21" customHeight="1" thickTop="1" thickBot="1" x14ac:dyDescent="0.2">
      <c r="B12" s="22" t="s">
        <v>22</v>
      </c>
      <c r="C12" s="8"/>
      <c r="D12" s="16" t="s">
        <v>1</v>
      </c>
      <c r="E12" s="17"/>
      <c r="F12"/>
      <c r="G12" s="5"/>
    </row>
    <row r="13" spans="2:7" ht="21" customHeight="1" thickTop="1" thickBot="1" x14ac:dyDescent="0.2">
      <c r="B13" s="23" t="s">
        <v>16</v>
      </c>
      <c r="C13" s="24"/>
      <c r="D13" s="14"/>
      <c r="E13" s="15"/>
      <c r="F13"/>
      <c r="G13" s="5"/>
    </row>
    <row r="14" spans="2:7" ht="21" customHeight="1" thickTop="1" thickBot="1" x14ac:dyDescent="0.2">
      <c r="B14" s="23" t="s">
        <v>0</v>
      </c>
      <c r="C14" s="24"/>
      <c r="D14" s="14"/>
      <c r="E14" s="15"/>
      <c r="F14"/>
      <c r="G14" s="5"/>
    </row>
    <row r="15" spans="2:7" ht="21" customHeight="1" thickTop="1" thickBot="1" x14ac:dyDescent="0.2">
      <c r="B15" s="23" t="s">
        <v>18</v>
      </c>
      <c r="C15" s="24"/>
      <c r="D15" s="14"/>
      <c r="E15" s="15"/>
      <c r="F15"/>
      <c r="G15" s="5"/>
    </row>
    <row r="16" spans="2:7" ht="21" customHeight="1" thickTop="1" thickBot="1" x14ac:dyDescent="0.2">
      <c r="B16" s="23" t="s">
        <v>13</v>
      </c>
      <c r="C16" s="24"/>
      <c r="D16" s="14"/>
      <c r="E16" s="15"/>
      <c r="F16"/>
      <c r="G16" s="5"/>
    </row>
    <row r="17" spans="2:7" ht="21" customHeight="1" thickTop="1" thickBot="1" x14ac:dyDescent="0.2">
      <c r="B17" s="23" t="s">
        <v>17</v>
      </c>
      <c r="C17" s="24"/>
      <c r="D17" s="14" t="s">
        <v>25</v>
      </c>
      <c r="E17" s="15"/>
      <c r="F17"/>
      <c r="G17" s="5"/>
    </row>
    <row r="18" spans="2:7" ht="21" customHeight="1" thickTop="1" x14ac:dyDescent="0.15">
      <c r="B18" s="7"/>
      <c r="C18" s="7"/>
      <c r="D18" s="3"/>
      <c r="E18" s="3"/>
      <c r="F18"/>
      <c r="G18" s="5"/>
    </row>
    <row r="19" spans="2:7" ht="21" customHeight="1" x14ac:dyDescent="0.15">
      <c r="F19"/>
      <c r="G19" s="5"/>
    </row>
    <row r="20" spans="2:7" ht="21" customHeight="1" x14ac:dyDescent="0.15">
      <c r="D20" s="6"/>
      <c r="E20" s="6"/>
      <c r="F20"/>
      <c r="G20" s="5"/>
    </row>
    <row r="21" spans="2:7" ht="21" customHeight="1" x14ac:dyDescent="0.15">
      <c r="F21"/>
      <c r="G21" s="5"/>
    </row>
    <row r="22" spans="2:7" ht="21" customHeight="1" x14ac:dyDescent="0.15">
      <c r="D22" s="6"/>
      <c r="E22" s="6"/>
      <c r="F22"/>
      <c r="G22" s="5"/>
    </row>
    <row r="23" spans="2:7" ht="21" customHeight="1" x14ac:dyDescent="0.15">
      <c r="D23" s="6"/>
      <c r="E23" s="6"/>
      <c r="F23"/>
      <c r="G23" s="5"/>
    </row>
    <row r="24" spans="2:7" ht="21" customHeight="1" x14ac:dyDescent="0.15">
      <c r="D24" s="6"/>
      <c r="E24" s="6"/>
      <c r="F24"/>
      <c r="G24" s="5"/>
    </row>
    <row r="25" spans="2:7" ht="21" customHeight="1" x14ac:dyDescent="0.15">
      <c r="D25" s="6"/>
      <c r="E25" s="6"/>
      <c r="F25"/>
      <c r="G25" s="5"/>
    </row>
    <row r="26" spans="2:7" ht="21" customHeight="1" x14ac:dyDescent="0.15">
      <c r="D26" s="6"/>
      <c r="E26" s="6"/>
      <c r="F26"/>
      <c r="G26" s="5"/>
    </row>
    <row r="27" spans="2:7" ht="21" customHeight="1" x14ac:dyDescent="0.15">
      <c r="D27" s="6"/>
      <c r="E27" s="6"/>
      <c r="F27"/>
      <c r="G27" s="5"/>
    </row>
    <row r="28" spans="2:7" ht="21" customHeight="1" x14ac:dyDescent="0.15">
      <c r="D28" s="6"/>
      <c r="E28" s="6"/>
      <c r="F28"/>
      <c r="G28" s="5"/>
    </row>
    <row r="29" spans="2:7" ht="21" customHeight="1" x14ac:dyDescent="0.15">
      <c r="D29" s="6"/>
      <c r="E29" s="6"/>
      <c r="F29"/>
      <c r="G29" s="5"/>
    </row>
    <row r="30" spans="2:7" ht="21" customHeight="1" x14ac:dyDescent="0.15">
      <c r="D30" s="6"/>
      <c r="E30" s="6"/>
      <c r="F30"/>
      <c r="G30" s="5"/>
    </row>
    <row r="31" spans="2:7" ht="21" customHeight="1" x14ac:dyDescent="0.15">
      <c r="D31" s="6"/>
      <c r="E31" s="6"/>
      <c r="F31"/>
      <c r="G31" s="5"/>
    </row>
    <row r="32" spans="2:7" ht="21" customHeight="1" x14ac:dyDescent="0.15">
      <c r="D32" s="6"/>
      <c r="E32" s="6"/>
      <c r="F32"/>
      <c r="G32" s="5"/>
    </row>
    <row r="33" spans="4:16" ht="21" customHeight="1" x14ac:dyDescent="0.15">
      <c r="D33" s="6"/>
      <c r="E33" s="6"/>
      <c r="F33"/>
      <c r="G33" s="5"/>
    </row>
    <row r="34" spans="4:16" ht="21" customHeight="1" x14ac:dyDescent="0.15">
      <c r="D34" s="6"/>
      <c r="E34" s="6"/>
      <c r="F34"/>
      <c r="G34" s="5"/>
    </row>
    <row r="35" spans="4:16" ht="21" customHeight="1" x14ac:dyDescent="0.15">
      <c r="D35" s="6"/>
      <c r="E35" s="6"/>
      <c r="F35"/>
      <c r="G35" s="5"/>
    </row>
    <row r="36" spans="4:16" ht="21" customHeight="1" x14ac:dyDescent="0.15">
      <c r="F36"/>
      <c r="G36" s="5"/>
    </row>
    <row r="37" spans="4:16" ht="21" customHeight="1" x14ac:dyDescent="0.15">
      <c r="F37" s="33" t="s">
        <v>26</v>
      </c>
      <c r="G37" s="5"/>
    </row>
    <row r="38" spans="4:16" ht="21" customHeight="1" x14ac:dyDescent="0.15">
      <c r="F38" s="1">
        <v>2</v>
      </c>
      <c r="G38" s="2" t="str">
        <f>IF(ISNUMBER($D11),TEXT($D11,"e"),"")</f>
        <v>5</v>
      </c>
      <c r="H38" s="1">
        <f>D14</f>
        <v>0</v>
      </c>
      <c r="I38" s="1">
        <f>LEN(H38)</f>
        <v>1</v>
      </c>
      <c r="J38" s="1">
        <f>D9</f>
        <v>0</v>
      </c>
      <c r="K38" s="1">
        <f>LEN(J38)</f>
        <v>1</v>
      </c>
      <c r="L38" s="1">
        <f>D13</f>
        <v>0</v>
      </c>
      <c r="M38" s="1">
        <f>LEN(L38)</f>
        <v>1</v>
      </c>
      <c r="N38" s="1"/>
      <c r="O38" s="1"/>
      <c r="P38" s="1"/>
    </row>
    <row r="39" spans="4:16" ht="21" customHeight="1" x14ac:dyDescent="0.15">
      <c r="F39" s="1">
        <v>4</v>
      </c>
      <c r="G39" s="2" t="str">
        <f>IF(ISNUMBER($D11),TEXT($D11,"m"),"")</f>
        <v>1</v>
      </c>
      <c r="H39" s="1"/>
      <c r="I39" s="4">
        <f>IF(AND(I38&lt;=16,D15=""),H38,"")</f>
        <v>0</v>
      </c>
      <c r="J39" s="1" t="str" cm="1">
        <f t="array" aca="1" ref="J39" ca="1">IF(COUNT(INDEX(MATCH(CHAR(9249+ROW(OFFSET(INDIRECT("A"&amp;1),,,20486,))),INDEX(MID(J38,ROW(OFFSET(INDIRECT("A"&amp;1),,,25,)),1),),0),)),"0","1")</f>
        <v>1</v>
      </c>
      <c r="K39" s="4">
        <f>IF(K38&lt;=13,J38,"")</f>
        <v>0</v>
      </c>
      <c r="L39" s="1" t="str" cm="1">
        <f t="array" aca="1" ref="L39" ca="1">IF(COUNT(INDEX(MATCH(CHAR(9249+ROW(OFFSET(INDIRECT("A"&amp;1),,,20486,))),INDEX(MID(L38,ROW(OFFSET(INDIRECT("A"&amp;1),,,25,)),1),),0),)),"0","1")</f>
        <v>1</v>
      </c>
      <c r="M39" s="4">
        <f>IF(M38&lt;=13,L38,"")</f>
        <v>0</v>
      </c>
      <c r="N39" s="1"/>
      <c r="O39" s="1"/>
      <c r="P39" s="1"/>
    </row>
    <row r="40" spans="4:16" ht="21" customHeight="1" x14ac:dyDescent="0.15">
      <c r="F40" s="1">
        <v>6</v>
      </c>
      <c r="G40" s="2" t="str">
        <f>IF(ISNUMBER($D11),TEXT($D11,"d"),"")</f>
        <v>2</v>
      </c>
      <c r="H40" s="1"/>
      <c r="I40" s="4" t="str">
        <f>IF(AND(I38&gt;16,D15=""),H38,"")</f>
        <v/>
      </c>
      <c r="J40" s="1"/>
      <c r="K40" s="4" t="str">
        <f ca="1">IF(AND(J39="1",K38&gt;13),J38,"")</f>
        <v/>
      </c>
      <c r="L40" s="1"/>
      <c r="M40" s="4" t="str">
        <f ca="1">IF(AND(L39="1",M38&gt;13),L38,"")</f>
        <v/>
      </c>
      <c r="N40" s="1"/>
      <c r="O40" s="1"/>
      <c r="P40" s="1"/>
    </row>
    <row r="41" spans="4:16" ht="21" customHeight="1" x14ac:dyDescent="0.15">
      <c r="F41" s="1">
        <v>8</v>
      </c>
      <c r="G41" s="2" t="str">
        <f>IF(ISNUMBER($D12),TEXT($D12,"e"),"")</f>
        <v/>
      </c>
      <c r="H41" s="1"/>
      <c r="I41" s="4" t="str">
        <f>IF(AND(I38&lt;=16,D15&lt;&gt;""),H38,"")</f>
        <v/>
      </c>
      <c r="J41" s="1"/>
      <c r="K41" s="4" t="str">
        <f ca="1">IF(AND(J39="0",K38&gt;13),J38,"")</f>
        <v/>
      </c>
      <c r="L41" s="1"/>
      <c r="M41" s="4" t="str">
        <f ca="1">IF(AND(L39="0",M38&gt;13),L38,"")</f>
        <v/>
      </c>
      <c r="N41" s="1"/>
      <c r="O41" s="1"/>
      <c r="P41" s="1"/>
    </row>
    <row r="42" spans="4:16" ht="21" customHeight="1" x14ac:dyDescent="0.15">
      <c r="H42" s="1"/>
      <c r="I42" s="4" t="str">
        <f>IF(AND(I38&gt;16,D15&lt;&gt;""),H38,"")</f>
        <v/>
      </c>
      <c r="J42" s="1"/>
      <c r="K42" s="1"/>
      <c r="L42" s="1"/>
      <c r="M42" s="1"/>
      <c r="N42" s="1"/>
      <c r="O42" s="1"/>
      <c r="P42" s="1"/>
    </row>
    <row r="43" spans="4:16" ht="21" customHeight="1" x14ac:dyDescent="0.15">
      <c r="H43" s="1">
        <f>D15</f>
        <v>0</v>
      </c>
      <c r="I43" s="1">
        <f>LEN(H43)</f>
        <v>1</v>
      </c>
      <c r="J43" s="1">
        <f>D10</f>
        <v>0</v>
      </c>
      <c r="K43" s="1">
        <f>LEN(J43)</f>
        <v>1</v>
      </c>
      <c r="L43" s="1">
        <f>D16</f>
        <v>0</v>
      </c>
      <c r="M43" s="1">
        <f>LEN(L43)</f>
        <v>1</v>
      </c>
      <c r="N43" s="1"/>
      <c r="O43" s="1"/>
      <c r="P43" s="1"/>
    </row>
    <row r="44" spans="4:16" ht="21" customHeight="1" x14ac:dyDescent="0.15">
      <c r="H44" s="1"/>
      <c r="I44" s="4" t="str">
        <f>IF(AND(I43&lt;=15,D14&lt;&gt;"",D15&lt;&gt;""),H43,"")</f>
        <v/>
      </c>
      <c r="J44" s="1" t="str" cm="1">
        <f t="array" aca="1" ref="J44" ca="1">IF(COUNT(INDEX(MATCH(CHAR(9249+ROW(OFFSET(INDIRECT("A"&amp;1),,,20486,))),INDEX(MID(J43,ROW(OFFSET(INDIRECT("A"&amp;1),,,25,)),1),),0),)),"0","1")</f>
        <v>1</v>
      </c>
      <c r="K44" s="4">
        <f>IF(K43&lt;=13,J43,"")</f>
        <v>0</v>
      </c>
      <c r="L44" s="1" t="str" cm="1">
        <f t="array" aca="1" ref="L44" ca="1">IF(COUNT(INDEX(MATCH(CHAR(9249+ROW(OFFSET(INDIRECT("A"&amp;1),,,20486,))),INDEX(MID(L43,ROW(OFFSET(INDIRECT("A"&amp;1),,,25,)),1),),0),)),"0","1")</f>
        <v>1</v>
      </c>
      <c r="M44" s="4">
        <f>IF(M43&lt;=13,L43,"")</f>
        <v>0</v>
      </c>
      <c r="N44" s="1"/>
      <c r="O44" s="1"/>
      <c r="P44" s="1"/>
    </row>
    <row r="45" spans="4:16" ht="21" customHeight="1" x14ac:dyDescent="0.15">
      <c r="H45" s="1"/>
      <c r="I45" s="4" t="str">
        <f>IF(AND(I43&gt;15,D14&lt;&gt;"",D15&lt;&gt;""),H43,"")</f>
        <v/>
      </c>
      <c r="J45" s="1"/>
      <c r="K45" s="4" t="str">
        <f ca="1">IF(AND(J44="1",K43&gt;13),J43,"")</f>
        <v/>
      </c>
      <c r="L45" s="1"/>
      <c r="M45" s="4" t="str">
        <f ca="1">IF(AND(L44="1",M43&gt;13),L43,"")</f>
        <v/>
      </c>
      <c r="N45" s="1"/>
      <c r="O45" s="1"/>
      <c r="P45" s="1"/>
    </row>
    <row r="46" spans="4:16" ht="21" customHeight="1" x14ac:dyDescent="0.15">
      <c r="H46" s="1"/>
      <c r="I46" s="4"/>
      <c r="J46" s="1"/>
      <c r="K46" s="4" t="str">
        <f ca="1">IF(AND(J44="0",K43&gt;13),J43,"")</f>
        <v/>
      </c>
      <c r="L46" s="1"/>
      <c r="M46" s="4" t="str">
        <f ca="1">IF(AND(L44="0",M43&gt;13),L43,"")</f>
        <v/>
      </c>
      <c r="N46" s="1"/>
      <c r="O46" s="1"/>
      <c r="P46" s="1"/>
    </row>
    <row r="47" spans="4:16" ht="21" customHeight="1" x14ac:dyDescent="0.15">
      <c r="H47" s="1"/>
      <c r="I47" s="4"/>
      <c r="J47" s="1"/>
      <c r="K47" s="1"/>
      <c r="L47" s="1"/>
      <c r="M47" s="1"/>
      <c r="N47" s="1"/>
      <c r="O47" s="1"/>
      <c r="P47" s="1"/>
    </row>
    <row r="48" spans="4:16" ht="21" customHeight="1" x14ac:dyDescent="0.15">
      <c r="H48" s="1"/>
      <c r="I48" s="4"/>
      <c r="J48" s="20" t="str">
        <f>D12</f>
        <v>○○○○○○株式会社</v>
      </c>
      <c r="K48" s="1">
        <f>LEN(J48)</f>
        <v>10</v>
      </c>
      <c r="L48" s="20" t="str">
        <f>D17</f>
        <v>北海道開発局 ◯◯開発建設部</v>
      </c>
      <c r="M48" s="1">
        <f>LEN(L48)</f>
        <v>14</v>
      </c>
      <c r="N48" s="1"/>
      <c r="O48" s="1"/>
      <c r="P48" s="1"/>
    </row>
    <row r="49" spans="6:16" ht="21" customHeight="1" x14ac:dyDescent="0.15">
      <c r="H49" s="1"/>
      <c r="I49" s="4"/>
      <c r="J49" s="1"/>
      <c r="K49" s="4" t="str">
        <f>IF(K48&lt;=16,J48,"")</f>
        <v>○○○○○○株式会社</v>
      </c>
      <c r="L49" s="1"/>
      <c r="M49" s="4" t="str">
        <f>IF(M48&lt;=20,L48,"")</f>
        <v>北海道開発局 ◯◯開発建設部</v>
      </c>
      <c r="N49" s="1"/>
      <c r="O49" s="1"/>
      <c r="P49" s="1"/>
    </row>
    <row r="50" spans="6:16" ht="21" customHeight="1" x14ac:dyDescent="0.15">
      <c r="H50" s="1"/>
      <c r="I50" s="4"/>
      <c r="J50" s="1"/>
      <c r="K50" s="4" t="str">
        <f>IF(K48&gt;16,J48,"")</f>
        <v/>
      </c>
      <c r="L50" s="1"/>
      <c r="M50" s="4" t="str">
        <f>IF(M48&gt;20,L48,"")</f>
        <v/>
      </c>
      <c r="N50" s="1"/>
      <c r="O50" s="1"/>
      <c r="P50" s="1"/>
    </row>
    <row r="51" spans="6:16" ht="21" customHeight="1" x14ac:dyDescent="0.15">
      <c r="H51" s="1"/>
      <c r="I51" s="4"/>
      <c r="J51" s="1"/>
      <c r="K51" s="1"/>
      <c r="L51" s="1"/>
      <c r="M51" s="1"/>
      <c r="N51" s="1"/>
      <c r="O51" s="1"/>
      <c r="P51" s="1"/>
    </row>
    <row r="52" spans="6:16" ht="21" customHeight="1" x14ac:dyDescent="0.15">
      <c r="H52" s="1"/>
      <c r="I52" s="1"/>
      <c r="J52" s="1"/>
      <c r="K52" s="1"/>
      <c r="L52" s="1"/>
      <c r="M52" s="1"/>
      <c r="N52" s="1"/>
      <c r="O52" s="1"/>
      <c r="P52" s="1"/>
    </row>
    <row r="53" spans="6:16" ht="21" customHeight="1" x14ac:dyDescent="0.15">
      <c r="F53"/>
      <c r="G53" s="5"/>
    </row>
    <row r="54" spans="6:16" ht="21" customHeight="1" x14ac:dyDescent="0.15">
      <c r="F54"/>
      <c r="G54" s="5"/>
    </row>
    <row r="55" spans="6:16" ht="21" customHeight="1" x14ac:dyDescent="0.15">
      <c r="F55"/>
      <c r="G55" s="5"/>
    </row>
    <row r="56" spans="6:16" ht="21" customHeight="1" x14ac:dyDescent="0.15">
      <c r="F56"/>
      <c r="G56" s="5"/>
    </row>
    <row r="57" spans="6:16" ht="21" customHeight="1" x14ac:dyDescent="0.15">
      <c r="F57"/>
      <c r="G57" s="5"/>
    </row>
    <row r="58" spans="6:16" ht="21" customHeight="1" x14ac:dyDescent="0.15">
      <c r="F58"/>
      <c r="G58" s="5"/>
    </row>
    <row r="59" spans="6:16" ht="21" customHeight="1" x14ac:dyDescent="0.15">
      <c r="F59"/>
      <c r="G59" s="5"/>
    </row>
    <row r="60" spans="6:16" ht="21" customHeight="1" x14ac:dyDescent="0.15">
      <c r="F60"/>
      <c r="G60" s="5"/>
    </row>
    <row r="61" spans="6:16" ht="21" customHeight="1" x14ac:dyDescent="0.15">
      <c r="F61"/>
      <c r="G61" s="5"/>
    </row>
    <row r="62" spans="6:16" ht="21" customHeight="1" x14ac:dyDescent="0.15">
      <c r="F62"/>
      <c r="G62" s="5"/>
    </row>
    <row r="63" spans="6:16" ht="21" customHeight="1" x14ac:dyDescent="0.15">
      <c r="F63"/>
      <c r="G63" s="5"/>
    </row>
    <row r="64" spans="6:16" ht="21" customHeight="1" x14ac:dyDescent="0.15">
      <c r="F64"/>
      <c r="G64" s="5"/>
    </row>
    <row r="65" spans="7:7" customFormat="1" ht="21" customHeight="1" x14ac:dyDescent="0.15">
      <c r="G65" s="5"/>
    </row>
    <row r="66" spans="7:7" customFormat="1" ht="21" customHeight="1" x14ac:dyDescent="0.15">
      <c r="G66" s="5"/>
    </row>
    <row r="67" spans="7:7" customFormat="1" ht="21" customHeight="1" x14ac:dyDescent="0.15">
      <c r="G67" s="5"/>
    </row>
  </sheetData>
  <sheetProtection algorithmName="SHA-512" hashValue="3aAt0UIYCuFQBOODATtytxFjmIF8yciJDbt/GOmEOMyEBeBUX3X5LuXREZhnI6uxZEgo/j478G9+IK5RBQ17Pw==" saltValue="SpRRMofARv4XGuwft2rI8w==" spinCount="100000" sheet="1" objects="1" scenarios="1"/>
  <protectedRanges>
    <protectedRange sqref="D6:D17" name="範囲1"/>
  </protectedRanges>
  <dataConsolidate link="1"/>
  <mergeCells count="13">
    <mergeCell ref="B15:C15"/>
    <mergeCell ref="B16:C16"/>
    <mergeCell ref="B17:C17"/>
    <mergeCell ref="B2:E2"/>
    <mergeCell ref="B9:C9"/>
    <mergeCell ref="B10:C10"/>
    <mergeCell ref="B11:C11"/>
    <mergeCell ref="B13:C13"/>
    <mergeCell ref="B14:C14"/>
    <mergeCell ref="B4:C4"/>
    <mergeCell ref="B6:C6"/>
    <mergeCell ref="B7:C7"/>
    <mergeCell ref="B8:C8"/>
  </mergeCells>
  <phoneticPr fontId="1"/>
  <dataValidations count="2">
    <dataValidation type="list" allowBlank="1" showInputMessage="1" showErrorMessage="1" sqref="D4:E4" xr:uid="{FF07F503-F1AA-4A78-B194-996ECC013256}">
      <formula1>"白,道南スギ"</formula1>
    </dataValidation>
    <dataValidation type="list" allowBlank="1" showInputMessage="1" showErrorMessage="1" sqref="B12:C12" xr:uid="{01F46A0E-904F-4249-B9CE-591720E6501A}">
      <formula1>"請負業者名,請負者名,請負者,施工者名,施工者,受注者名,受注者"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>
                  <from>
                    <xdr:col>15</xdr:col>
                    <xdr:colOff>295275</xdr:colOff>
                    <xdr:row>5</xdr:row>
                    <xdr:rowOff>180975</xdr:rowOff>
                  </from>
                  <to>
                    <xdr:col>16</xdr:col>
                    <xdr:colOff>66675</xdr:colOff>
                    <xdr:row>6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47F76-DE7D-4D11-97CD-037DB4526FDD}">
  <sheetPr codeName="Sheet5"/>
  <dimension ref="B1:P67"/>
  <sheetViews>
    <sheetView showGridLines="0" showRowColHeaders="0" showZeros="0" zoomScale="110" zoomScaleNormal="110" zoomScaleSheetLayoutView="100" workbookViewId="0"/>
  </sheetViews>
  <sheetFormatPr defaultRowHeight="21" customHeight="1" x14ac:dyDescent="0.15"/>
  <cols>
    <col min="1" max="1" width="2.25" customWidth="1"/>
    <col min="2" max="2" width="11.5" customWidth="1"/>
    <col min="3" max="3" width="2.5" customWidth="1"/>
    <col min="4" max="4" width="54.875" customWidth="1"/>
    <col min="5" max="5" width="2.625" customWidth="1"/>
    <col min="6" max="6" width="2.625" style="1" customWidth="1"/>
    <col min="7" max="7" width="3.25" style="2" customWidth="1"/>
    <col min="8" max="17" width="8.625" customWidth="1"/>
  </cols>
  <sheetData>
    <row r="1" spans="2:7" ht="21" customHeight="1" thickBot="1" x14ac:dyDescent="0.2">
      <c r="F1"/>
      <c r="G1" s="5"/>
    </row>
    <row r="2" spans="2:7" ht="21" customHeight="1" thickTop="1" thickBot="1" x14ac:dyDescent="0.2">
      <c r="B2" s="25" t="s">
        <v>6</v>
      </c>
      <c r="C2" s="26"/>
      <c r="D2" s="26"/>
      <c r="E2" s="27"/>
      <c r="F2"/>
      <c r="G2" s="5"/>
    </row>
    <row r="3" spans="2:7" ht="21" customHeight="1" thickTop="1" thickBot="1" x14ac:dyDescent="0.2">
      <c r="F3"/>
      <c r="G3" s="5"/>
    </row>
    <row r="4" spans="2:7" ht="21" customHeight="1" thickTop="1" thickBot="1" x14ac:dyDescent="0.2">
      <c r="B4" s="28" t="s">
        <v>5</v>
      </c>
      <c r="C4" s="29"/>
      <c r="D4" s="34" t="s">
        <v>21</v>
      </c>
      <c r="E4" s="18"/>
      <c r="F4"/>
      <c r="G4" s="5"/>
    </row>
    <row r="5" spans="2:7" ht="21" customHeight="1" thickTop="1" thickBot="1" x14ac:dyDescent="0.2">
      <c r="B5" s="1" t="str">
        <f>VLOOKUP(D4,Sheet2!A3:B4,2,FALSE)</f>
        <v>開発局_白</v>
      </c>
      <c r="C5" s="1"/>
      <c r="D5" s="3" t="s">
        <v>24</v>
      </c>
      <c r="E5" s="3"/>
      <c r="F5"/>
      <c r="G5" s="5"/>
    </row>
    <row r="6" spans="2:7" ht="21" customHeight="1" thickTop="1" thickBot="1" x14ac:dyDescent="0.2">
      <c r="B6" s="30" t="s">
        <v>2</v>
      </c>
      <c r="C6" s="31"/>
      <c r="D6" s="21" t="s">
        <v>23</v>
      </c>
      <c r="E6" s="19"/>
    </row>
    <row r="7" spans="2:7" ht="21" customHeight="1" thickTop="1" thickBot="1" x14ac:dyDescent="0.2">
      <c r="B7" s="23" t="s">
        <v>3</v>
      </c>
      <c r="C7" s="24"/>
      <c r="D7" s="10"/>
      <c r="E7" s="11"/>
    </row>
    <row r="8" spans="2:7" ht="35.25" customHeight="1" thickTop="1" thickBot="1" x14ac:dyDescent="0.2">
      <c r="B8" s="23" t="s">
        <v>4</v>
      </c>
      <c r="C8" s="24"/>
      <c r="D8" s="12"/>
      <c r="E8" s="13"/>
    </row>
    <row r="9" spans="2:7" ht="21" customHeight="1" thickTop="1" thickBot="1" x14ac:dyDescent="0.2">
      <c r="B9" s="23" t="s">
        <v>12</v>
      </c>
      <c r="C9" s="24"/>
      <c r="D9" s="14"/>
      <c r="E9" s="15"/>
    </row>
    <row r="10" spans="2:7" ht="21" customHeight="1" thickTop="1" thickBot="1" x14ac:dyDescent="0.2">
      <c r="B10" s="23" t="s">
        <v>14</v>
      </c>
      <c r="C10" s="24"/>
      <c r="D10" s="14"/>
      <c r="E10" s="15"/>
      <c r="F10"/>
      <c r="G10" s="5" t="str">
        <f>IF(ISNUMBER($D12),TEXT($D12,"m"),"")</f>
        <v/>
      </c>
    </row>
    <row r="11" spans="2:7" ht="21" customHeight="1" thickTop="1" thickBot="1" x14ac:dyDescent="0.2">
      <c r="B11" s="23" t="s">
        <v>15</v>
      </c>
      <c r="C11" s="24"/>
      <c r="D11" s="16">
        <v>44928</v>
      </c>
      <c r="E11" s="17"/>
      <c r="F11"/>
      <c r="G11" s="5" t="str">
        <f>IF(ISNUMBER($D12),TEXT($D12,"d"),"")</f>
        <v/>
      </c>
    </row>
    <row r="12" spans="2:7" ht="21" customHeight="1" thickTop="1" thickBot="1" x14ac:dyDescent="0.2">
      <c r="B12" s="32" t="str">
        <f>'1本目'!B12</f>
        <v>請負業者名</v>
      </c>
      <c r="C12" s="35"/>
      <c r="D12" s="16" t="s">
        <v>27</v>
      </c>
      <c r="E12" s="17"/>
      <c r="F12"/>
      <c r="G12" s="5"/>
    </row>
    <row r="13" spans="2:7" ht="21" customHeight="1" thickTop="1" thickBot="1" x14ac:dyDescent="0.2">
      <c r="B13" s="23" t="s">
        <v>16</v>
      </c>
      <c r="C13" s="24"/>
      <c r="D13" s="14"/>
      <c r="E13" s="15"/>
      <c r="F13"/>
      <c r="G13" s="5"/>
    </row>
    <row r="14" spans="2:7" ht="21" customHeight="1" thickTop="1" thickBot="1" x14ac:dyDescent="0.2">
      <c r="B14" s="23" t="s">
        <v>0</v>
      </c>
      <c r="C14" s="24"/>
      <c r="D14" s="14"/>
      <c r="E14" s="15"/>
      <c r="F14"/>
      <c r="G14" s="5"/>
    </row>
    <row r="15" spans="2:7" ht="21" customHeight="1" thickTop="1" thickBot="1" x14ac:dyDescent="0.2">
      <c r="B15" s="23" t="s">
        <v>18</v>
      </c>
      <c r="C15" s="24"/>
      <c r="D15" s="14"/>
      <c r="E15" s="15"/>
      <c r="F15"/>
      <c r="G15" s="5"/>
    </row>
    <row r="16" spans="2:7" ht="21" customHeight="1" thickTop="1" thickBot="1" x14ac:dyDescent="0.2">
      <c r="B16" s="23" t="s">
        <v>13</v>
      </c>
      <c r="C16" s="24"/>
      <c r="D16" s="14"/>
      <c r="E16" s="15"/>
      <c r="F16"/>
      <c r="G16" s="5"/>
    </row>
    <row r="17" spans="2:7" ht="21" customHeight="1" thickTop="1" thickBot="1" x14ac:dyDescent="0.2">
      <c r="B17" s="23" t="s">
        <v>17</v>
      </c>
      <c r="C17" s="24"/>
      <c r="D17" s="14" t="s">
        <v>25</v>
      </c>
      <c r="E17" s="15"/>
      <c r="F17"/>
      <c r="G17" s="5"/>
    </row>
    <row r="18" spans="2:7" ht="21" customHeight="1" thickTop="1" x14ac:dyDescent="0.15">
      <c r="B18" s="7"/>
      <c r="C18" s="7"/>
      <c r="D18" s="3"/>
      <c r="E18" s="3"/>
      <c r="F18"/>
      <c r="G18" s="5"/>
    </row>
    <row r="19" spans="2:7" ht="21" customHeight="1" x14ac:dyDescent="0.15">
      <c r="F19"/>
      <c r="G19" s="5"/>
    </row>
    <row r="20" spans="2:7" ht="21" customHeight="1" x14ac:dyDescent="0.15">
      <c r="D20" s="6"/>
      <c r="E20" s="6"/>
      <c r="F20"/>
      <c r="G20" s="5"/>
    </row>
    <row r="21" spans="2:7" ht="21" customHeight="1" x14ac:dyDescent="0.15">
      <c r="F21"/>
      <c r="G21" s="5"/>
    </row>
    <row r="22" spans="2:7" ht="21" customHeight="1" x14ac:dyDescent="0.15">
      <c r="D22" s="6"/>
      <c r="E22" s="6"/>
      <c r="F22"/>
      <c r="G22" s="5"/>
    </row>
    <row r="23" spans="2:7" ht="21" customHeight="1" x14ac:dyDescent="0.15">
      <c r="D23" s="6"/>
      <c r="E23" s="6"/>
      <c r="F23"/>
      <c r="G23" s="5"/>
    </row>
    <row r="24" spans="2:7" ht="21" customHeight="1" x14ac:dyDescent="0.15">
      <c r="D24" s="6"/>
      <c r="E24" s="6"/>
      <c r="F24"/>
      <c r="G24" s="5"/>
    </row>
    <row r="25" spans="2:7" ht="21" customHeight="1" x14ac:dyDescent="0.15">
      <c r="D25" s="6"/>
      <c r="E25" s="6"/>
      <c r="F25"/>
      <c r="G25" s="5"/>
    </row>
    <row r="26" spans="2:7" ht="21" customHeight="1" x14ac:dyDescent="0.15">
      <c r="D26" s="6"/>
      <c r="E26" s="6"/>
      <c r="F26"/>
      <c r="G26" s="5"/>
    </row>
    <row r="27" spans="2:7" ht="21" customHeight="1" x14ac:dyDescent="0.15">
      <c r="D27" s="6"/>
      <c r="E27" s="6"/>
      <c r="F27"/>
      <c r="G27" s="5"/>
    </row>
    <row r="28" spans="2:7" ht="21" customHeight="1" x14ac:dyDescent="0.15">
      <c r="D28" s="6"/>
      <c r="E28" s="6"/>
      <c r="F28"/>
      <c r="G28" s="5"/>
    </row>
    <row r="29" spans="2:7" ht="21" customHeight="1" x14ac:dyDescent="0.15">
      <c r="D29" s="6"/>
      <c r="E29" s="6"/>
      <c r="F29"/>
      <c r="G29" s="5"/>
    </row>
    <row r="30" spans="2:7" ht="21" customHeight="1" x14ac:dyDescent="0.15">
      <c r="D30" s="6"/>
      <c r="E30" s="6"/>
      <c r="F30"/>
      <c r="G30" s="5"/>
    </row>
    <row r="31" spans="2:7" ht="21" customHeight="1" x14ac:dyDescent="0.15">
      <c r="D31" s="6"/>
      <c r="E31" s="6"/>
      <c r="F31"/>
      <c r="G31" s="5"/>
    </row>
    <row r="32" spans="2:7" ht="21" customHeight="1" x14ac:dyDescent="0.15">
      <c r="D32" s="6"/>
      <c r="E32" s="6"/>
      <c r="F32"/>
      <c r="G32" s="5"/>
    </row>
    <row r="33" spans="4:16" ht="21" customHeight="1" x14ac:dyDescent="0.15">
      <c r="D33" s="6"/>
      <c r="E33" s="6"/>
      <c r="F33"/>
      <c r="G33" s="5"/>
    </row>
    <row r="34" spans="4:16" ht="21" customHeight="1" x14ac:dyDescent="0.15">
      <c r="D34" s="6"/>
      <c r="E34" s="6"/>
      <c r="F34"/>
      <c r="G34" s="5"/>
    </row>
    <row r="35" spans="4:16" ht="21" customHeight="1" x14ac:dyDescent="0.15">
      <c r="D35" s="6"/>
      <c r="E35" s="6"/>
      <c r="F35"/>
      <c r="G35" s="5"/>
    </row>
    <row r="36" spans="4:16" ht="21" customHeight="1" x14ac:dyDescent="0.15">
      <c r="F36"/>
      <c r="G36" s="5"/>
    </row>
    <row r="37" spans="4:16" ht="21" customHeight="1" x14ac:dyDescent="0.15">
      <c r="F37" s="33" t="s">
        <v>26</v>
      </c>
      <c r="G37" s="5"/>
    </row>
    <row r="38" spans="4:16" ht="21" customHeight="1" x14ac:dyDescent="0.15">
      <c r="F38" s="1">
        <v>2</v>
      </c>
      <c r="G38" s="2" t="str">
        <f>IF(ISNUMBER($D11),TEXT($D11,"e"),"")</f>
        <v>5</v>
      </c>
      <c r="H38" s="1">
        <f>D14</f>
        <v>0</v>
      </c>
      <c r="I38" s="1">
        <f>LEN(H38)</f>
        <v>1</v>
      </c>
      <c r="J38" s="1">
        <f>D9</f>
        <v>0</v>
      </c>
      <c r="K38" s="1">
        <f>LEN(J38)</f>
        <v>1</v>
      </c>
      <c r="L38" s="1">
        <f>D13</f>
        <v>0</v>
      </c>
      <c r="M38" s="1">
        <f>LEN(L38)</f>
        <v>1</v>
      </c>
      <c r="N38" s="1"/>
      <c r="O38" s="1"/>
      <c r="P38" s="1"/>
    </row>
    <row r="39" spans="4:16" ht="21" customHeight="1" x14ac:dyDescent="0.15">
      <c r="F39" s="1">
        <v>4</v>
      </c>
      <c r="G39" s="2" t="str">
        <f>IF(ISNUMBER($D11),TEXT($D11,"m"),"")</f>
        <v>1</v>
      </c>
      <c r="H39" s="1"/>
      <c r="I39" s="4">
        <f>IF(AND(I38&lt;=16,D15=""),H38,"")</f>
        <v>0</v>
      </c>
      <c r="J39" s="1" t="str" cm="1">
        <f t="array" aca="1" ref="J39" ca="1">IF(COUNT(INDEX(MATCH(CHAR(9249+ROW(OFFSET(INDIRECT("A"&amp;1),,,20486,))),INDEX(MID(J38,ROW(OFFSET(INDIRECT("A"&amp;1),,,25,)),1),),0),)),"0","1")</f>
        <v>1</v>
      </c>
      <c r="K39" s="4">
        <f>IF(K38&lt;=13,J38,"")</f>
        <v>0</v>
      </c>
      <c r="L39" s="1" t="str" cm="1">
        <f t="array" aca="1" ref="L39" ca="1">IF(COUNT(INDEX(MATCH(CHAR(9249+ROW(OFFSET(INDIRECT("A"&amp;1),,,20486,))),INDEX(MID(L38,ROW(OFFSET(INDIRECT("A"&amp;1),,,25,)),1),),0),)),"0","1")</f>
        <v>1</v>
      </c>
      <c r="M39" s="4">
        <f>IF(M38&lt;=13,L38,"")</f>
        <v>0</v>
      </c>
      <c r="N39" s="1"/>
      <c r="O39" s="1"/>
      <c r="P39" s="1"/>
    </row>
    <row r="40" spans="4:16" ht="21" customHeight="1" x14ac:dyDescent="0.15">
      <c r="F40" s="1">
        <v>6</v>
      </c>
      <c r="G40" s="2" t="str">
        <f>IF(ISNUMBER($D11),TEXT($D11,"d"),"")</f>
        <v>2</v>
      </c>
      <c r="H40" s="1"/>
      <c r="I40" s="4" t="str">
        <f>IF(AND(I38&gt;16,D15=""),H38,"")</f>
        <v/>
      </c>
      <c r="J40" s="1"/>
      <c r="K40" s="4" t="str">
        <f ca="1">IF(AND(J39="1",K38&gt;13),J38,"")</f>
        <v/>
      </c>
      <c r="L40" s="1"/>
      <c r="M40" s="4" t="str">
        <f ca="1">IF(AND(L39="1",M38&gt;13),L38,"")</f>
        <v/>
      </c>
      <c r="N40" s="1"/>
      <c r="O40" s="1"/>
      <c r="P40" s="1"/>
    </row>
    <row r="41" spans="4:16" ht="21" customHeight="1" x14ac:dyDescent="0.15">
      <c r="F41" s="1">
        <v>8</v>
      </c>
      <c r="G41" s="2" t="str">
        <f>IF(ISNUMBER($D12),TEXT($D12,"e"),"")</f>
        <v/>
      </c>
      <c r="H41" s="1"/>
      <c r="I41" s="4" t="str">
        <f>IF(AND(I38&lt;=16,D15&lt;&gt;""),H38,"")</f>
        <v/>
      </c>
      <c r="J41" s="1"/>
      <c r="K41" s="4" t="str">
        <f ca="1">IF(AND(J39="0",K38&gt;13),J38,"")</f>
        <v/>
      </c>
      <c r="L41" s="1"/>
      <c r="M41" s="4" t="str">
        <f ca="1">IF(AND(L39="0",M38&gt;13),L38,"")</f>
        <v/>
      </c>
      <c r="N41" s="1"/>
      <c r="O41" s="1"/>
      <c r="P41" s="1"/>
    </row>
    <row r="42" spans="4:16" ht="21" customHeight="1" x14ac:dyDescent="0.15">
      <c r="H42" s="1"/>
      <c r="I42" s="4" t="str">
        <f>IF(AND(I38&gt;16,D15&lt;&gt;""),H38,"")</f>
        <v/>
      </c>
      <c r="J42" s="1"/>
      <c r="K42" s="1"/>
      <c r="L42" s="1"/>
      <c r="M42" s="1"/>
      <c r="N42" s="1"/>
      <c r="O42" s="1"/>
      <c r="P42" s="1"/>
    </row>
    <row r="43" spans="4:16" ht="21" customHeight="1" x14ac:dyDescent="0.15">
      <c r="H43" s="1">
        <f>D15</f>
        <v>0</v>
      </c>
      <c r="I43" s="1">
        <f>LEN(H43)</f>
        <v>1</v>
      </c>
      <c r="J43" s="1">
        <f>D10</f>
        <v>0</v>
      </c>
      <c r="K43" s="1">
        <f>LEN(J43)</f>
        <v>1</v>
      </c>
      <c r="L43" s="1">
        <f>D16</f>
        <v>0</v>
      </c>
      <c r="M43" s="1">
        <f>LEN(L43)</f>
        <v>1</v>
      </c>
      <c r="N43" s="1"/>
      <c r="O43" s="1"/>
      <c r="P43" s="1"/>
    </row>
    <row r="44" spans="4:16" ht="21" customHeight="1" x14ac:dyDescent="0.15">
      <c r="H44" s="1"/>
      <c r="I44" s="4" t="str">
        <f>IF(AND(I43&lt;=15,D14&lt;&gt;"",D15&lt;&gt;""),H43,"")</f>
        <v/>
      </c>
      <c r="J44" s="1" t="str" cm="1">
        <f t="array" aca="1" ref="J44" ca="1">IF(COUNT(INDEX(MATCH(CHAR(9249+ROW(OFFSET(INDIRECT("A"&amp;1),,,20486,))),INDEX(MID(J43,ROW(OFFSET(INDIRECT("A"&amp;1),,,25,)),1),),0),)),"0","1")</f>
        <v>1</v>
      </c>
      <c r="K44" s="4">
        <f>IF(K43&lt;=13,J43,"")</f>
        <v>0</v>
      </c>
      <c r="L44" s="1" t="str" cm="1">
        <f t="array" aca="1" ref="L44" ca="1">IF(COUNT(INDEX(MATCH(CHAR(9249+ROW(OFFSET(INDIRECT("A"&amp;1),,,20486,))),INDEX(MID(L43,ROW(OFFSET(INDIRECT("A"&amp;1),,,25,)),1),),0),)),"0","1")</f>
        <v>1</v>
      </c>
      <c r="M44" s="4">
        <f>IF(M43&lt;=13,L43,"")</f>
        <v>0</v>
      </c>
      <c r="N44" s="1"/>
      <c r="O44" s="1"/>
      <c r="P44" s="1"/>
    </row>
    <row r="45" spans="4:16" ht="21" customHeight="1" x14ac:dyDescent="0.15">
      <c r="H45" s="1"/>
      <c r="I45" s="4" t="str">
        <f>IF(AND(I43&gt;15,D14&lt;&gt;"",D15&lt;&gt;""),H43,"")</f>
        <v/>
      </c>
      <c r="J45" s="1"/>
      <c r="K45" s="4" t="str">
        <f ca="1">IF(AND(J44="1",K43&gt;13),J43,"")</f>
        <v/>
      </c>
      <c r="L45" s="1"/>
      <c r="M45" s="4" t="str">
        <f ca="1">IF(AND(L44="1",M43&gt;13),L43,"")</f>
        <v/>
      </c>
      <c r="N45" s="1"/>
      <c r="O45" s="1"/>
      <c r="P45" s="1"/>
    </row>
    <row r="46" spans="4:16" ht="21" customHeight="1" x14ac:dyDescent="0.15">
      <c r="H46" s="1"/>
      <c r="I46" s="4"/>
      <c r="J46" s="1"/>
      <c r="K46" s="4" t="str">
        <f ca="1">IF(AND(J44="0",K43&gt;13),J43,"")</f>
        <v/>
      </c>
      <c r="L46" s="1"/>
      <c r="M46" s="4" t="str">
        <f ca="1">IF(AND(L44="0",M43&gt;13),L43,"")</f>
        <v/>
      </c>
      <c r="N46" s="1"/>
      <c r="O46" s="1"/>
      <c r="P46" s="1"/>
    </row>
    <row r="47" spans="4:16" ht="21" customHeight="1" x14ac:dyDescent="0.15">
      <c r="H47" s="1"/>
      <c r="I47" s="4"/>
      <c r="J47" s="1"/>
      <c r="K47" s="1"/>
      <c r="L47" s="1"/>
      <c r="M47" s="1"/>
      <c r="N47" s="1"/>
      <c r="O47" s="1"/>
      <c r="P47" s="1"/>
    </row>
    <row r="48" spans="4:16" ht="21" customHeight="1" x14ac:dyDescent="0.15">
      <c r="H48" s="1"/>
      <c r="I48" s="4"/>
      <c r="J48" s="20" t="str">
        <f>D12</f>
        <v>○○○○○○株式会社</v>
      </c>
      <c r="K48" s="1">
        <f>LEN(J48)</f>
        <v>10</v>
      </c>
      <c r="L48" s="20" t="str">
        <f>D17</f>
        <v>北海道開発局 ◯◯開発建設部</v>
      </c>
      <c r="M48" s="1">
        <f>LEN(L48)</f>
        <v>14</v>
      </c>
      <c r="N48" s="1"/>
      <c r="O48" s="1"/>
      <c r="P48" s="1"/>
    </row>
    <row r="49" spans="6:16" ht="21" customHeight="1" x14ac:dyDescent="0.15">
      <c r="H49" s="1"/>
      <c r="I49" s="4"/>
      <c r="J49" s="1"/>
      <c r="K49" s="4" t="str">
        <f>IF(K48&lt;=16,J48,"")</f>
        <v>○○○○○○株式会社</v>
      </c>
      <c r="L49" s="1"/>
      <c r="M49" s="4" t="str">
        <f>IF(M48&lt;=20,L48,"")</f>
        <v>北海道開発局 ◯◯開発建設部</v>
      </c>
      <c r="N49" s="1"/>
      <c r="O49" s="1"/>
      <c r="P49" s="1"/>
    </row>
    <row r="50" spans="6:16" ht="21" customHeight="1" x14ac:dyDescent="0.15">
      <c r="H50" s="1"/>
      <c r="I50" s="4"/>
      <c r="J50" s="1"/>
      <c r="K50" s="4" t="str">
        <f>IF(K48&gt;16,J48,"")</f>
        <v/>
      </c>
      <c r="L50" s="1"/>
      <c r="M50" s="4" t="str">
        <f>IF(M48&gt;20,L48,"")</f>
        <v/>
      </c>
      <c r="N50" s="1"/>
      <c r="O50" s="1"/>
      <c r="P50" s="1"/>
    </row>
    <row r="51" spans="6:16" ht="21" customHeight="1" x14ac:dyDescent="0.15">
      <c r="H51" s="1"/>
      <c r="I51" s="4"/>
      <c r="J51" s="1"/>
      <c r="K51" s="1"/>
      <c r="L51" s="1"/>
      <c r="M51" s="1"/>
      <c r="N51" s="1"/>
      <c r="O51" s="1"/>
      <c r="P51" s="1"/>
    </row>
    <row r="52" spans="6:16" ht="21" customHeight="1" x14ac:dyDescent="0.15">
      <c r="H52" s="1"/>
      <c r="I52" s="1"/>
      <c r="J52" s="1"/>
      <c r="K52" s="1"/>
      <c r="L52" s="1"/>
      <c r="M52" s="1"/>
      <c r="N52" s="1"/>
      <c r="O52" s="1"/>
      <c r="P52" s="1"/>
    </row>
    <row r="53" spans="6:16" ht="21" customHeight="1" x14ac:dyDescent="0.15">
      <c r="F53"/>
      <c r="G53" s="5"/>
    </row>
    <row r="54" spans="6:16" ht="21" customHeight="1" x14ac:dyDescent="0.15">
      <c r="F54"/>
      <c r="G54" s="5"/>
    </row>
    <row r="55" spans="6:16" ht="21" customHeight="1" x14ac:dyDescent="0.15">
      <c r="F55"/>
      <c r="G55" s="5"/>
    </row>
    <row r="56" spans="6:16" ht="21" customHeight="1" x14ac:dyDescent="0.15">
      <c r="F56"/>
      <c r="G56" s="5"/>
    </row>
    <row r="57" spans="6:16" ht="21" customHeight="1" x14ac:dyDescent="0.15">
      <c r="F57"/>
      <c r="G57" s="5"/>
    </row>
    <row r="58" spans="6:16" ht="21" customHeight="1" x14ac:dyDescent="0.15">
      <c r="F58"/>
      <c r="G58" s="5"/>
    </row>
    <row r="59" spans="6:16" ht="21" customHeight="1" x14ac:dyDescent="0.15">
      <c r="F59"/>
      <c r="G59" s="5"/>
    </row>
    <row r="60" spans="6:16" ht="21" customHeight="1" x14ac:dyDescent="0.15">
      <c r="F60"/>
      <c r="G60" s="5"/>
    </row>
    <row r="61" spans="6:16" ht="21" customHeight="1" x14ac:dyDescent="0.15">
      <c r="F61"/>
      <c r="G61" s="5"/>
    </row>
    <row r="62" spans="6:16" ht="21" customHeight="1" x14ac:dyDescent="0.15">
      <c r="F62"/>
      <c r="G62" s="5"/>
    </row>
    <row r="63" spans="6:16" ht="21" customHeight="1" x14ac:dyDescent="0.15">
      <c r="F63"/>
      <c r="G63" s="5"/>
    </row>
    <row r="64" spans="6:16" ht="21" customHeight="1" x14ac:dyDescent="0.15">
      <c r="F64"/>
      <c r="G64" s="5"/>
    </row>
    <row r="65" spans="7:7" customFormat="1" ht="21" customHeight="1" x14ac:dyDescent="0.15">
      <c r="G65" s="5"/>
    </row>
    <row r="66" spans="7:7" customFormat="1" ht="21" customHeight="1" x14ac:dyDescent="0.15">
      <c r="G66" s="5"/>
    </row>
    <row r="67" spans="7:7" customFormat="1" ht="21" customHeight="1" x14ac:dyDescent="0.15">
      <c r="G67" s="5"/>
    </row>
  </sheetData>
  <sheetProtection algorithmName="SHA-512" hashValue="Q1erBeTPwb0is7BHhKPO0y9okcy/HNndVgQ3oP26SBeYeVoqhbaCcFyvEuw4eUmlNwIokkr6sGThk8TDuNS+SA==" saltValue="j9OJk2ftsLKy/7xJnTWW1Q==" spinCount="100000" sheet="1" objects="1" scenarios="1"/>
  <protectedRanges>
    <protectedRange sqref="D9:D17" name="範囲1"/>
  </protectedRanges>
  <dataConsolidate link="1"/>
  <mergeCells count="14">
    <mergeCell ref="B17:C17"/>
    <mergeCell ref="B12:C12"/>
    <mergeCell ref="B10:C10"/>
    <mergeCell ref="B11:C11"/>
    <mergeCell ref="B13:C13"/>
    <mergeCell ref="B14:C14"/>
    <mergeCell ref="B15:C15"/>
    <mergeCell ref="B16:C16"/>
    <mergeCell ref="B9:C9"/>
    <mergeCell ref="B2:E2"/>
    <mergeCell ref="B4:C4"/>
    <mergeCell ref="B6:C6"/>
    <mergeCell ref="B7:C7"/>
    <mergeCell ref="B8:C8"/>
  </mergeCells>
  <phoneticPr fontId="1"/>
  <dataValidations count="1">
    <dataValidation type="list" allowBlank="1" showInputMessage="1" showErrorMessage="1" sqref="D4" xr:uid="{95C84C34-D18D-4B03-A3F0-DAAE35CAF897}">
      <formula1>"白,道南スギ"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110" orientation="portrait" r:id="rId1"/>
  <headerFooter alignWithMargins="0"/>
  <ignoredErrors>
    <ignoredError sqref="F37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autoLine="0" autoPict="0">
                <anchor>
                  <from>
                    <xdr:col>15</xdr:col>
                    <xdr:colOff>295275</xdr:colOff>
                    <xdr:row>5</xdr:row>
                    <xdr:rowOff>180975</xdr:rowOff>
                  </from>
                  <to>
                    <xdr:col>16</xdr:col>
                    <xdr:colOff>66675</xdr:colOff>
                    <xdr:row>6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B7"/>
  <sheetViews>
    <sheetView showGridLines="0" zoomScale="70" zoomScaleNormal="70" workbookViewId="0">
      <selection activeCell="B5" sqref="B5"/>
    </sheetView>
  </sheetViews>
  <sheetFormatPr defaultColWidth="17.25" defaultRowHeight="25.5" customHeight="1" x14ac:dyDescent="0.15"/>
  <sheetData>
    <row r="3" spans="1:2" ht="25.5" customHeight="1" x14ac:dyDescent="0.15">
      <c r="A3" t="s">
        <v>8</v>
      </c>
      <c r="B3" t="s">
        <v>19</v>
      </c>
    </row>
    <row r="4" spans="1:2" ht="25.5" customHeight="1" x14ac:dyDescent="0.15">
      <c r="A4" t="s">
        <v>9</v>
      </c>
      <c r="B4" t="s">
        <v>20</v>
      </c>
    </row>
    <row r="6" spans="1:2" ht="25.5" customHeight="1" x14ac:dyDescent="0.15">
      <c r="A6" t="s">
        <v>10</v>
      </c>
    </row>
    <row r="7" spans="1:2" ht="25.5" customHeight="1" x14ac:dyDescent="0.15">
      <c r="A7" t="s">
        <v>11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9</vt:i4>
      </vt:variant>
    </vt:vector>
  </HeadingPairs>
  <TitlesOfParts>
    <vt:vector size="13" baseType="lpstr">
      <vt:lpstr>入力方法</vt:lpstr>
      <vt:lpstr>1本目</vt:lpstr>
      <vt:lpstr>2本目</vt:lpstr>
      <vt:lpstr>Sheet2</vt:lpstr>
      <vt:lpstr>'1本目'!Print_Area</vt:lpstr>
      <vt:lpstr>'2本目'!Print_Area</vt:lpstr>
      <vt:lpstr>スギ</vt:lpstr>
      <vt:lpstr>道南スギ</vt:lpstr>
      <vt:lpstr>白</vt:lpstr>
      <vt:lpstr>'2本目'!発注者</vt:lpstr>
      <vt:lpstr>発注者</vt:lpstr>
      <vt:lpstr>'2本目'!発注者名</vt:lpstr>
      <vt:lpstr>発注者名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１２５</dc:creator>
  <cp:lastModifiedBy>オバリ03</cp:lastModifiedBy>
  <cp:lastPrinted>2023-10-12T01:07:17Z</cp:lastPrinted>
  <dcterms:created xsi:type="dcterms:W3CDTF">2010-02-10T08:47:08Z</dcterms:created>
  <dcterms:modified xsi:type="dcterms:W3CDTF">2023-10-12T01:07:43Z</dcterms:modified>
</cp:coreProperties>
</file>